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165" windowWidth="20520" windowHeight="7800" tabRatio="665"/>
  </bookViews>
  <sheets>
    <sheet name="工资表" sheetId="205" r:id="rId1"/>
    <sheet name="说明" sheetId="206" r:id="rId2"/>
  </sheets>
  <externalReferences>
    <externalReference r:id="rId3"/>
  </externalReferences>
  <definedNames>
    <definedName name="_xlnm._FilterDatabase" localSheetId="0" hidden="1">工资表!$A$2:$CN$13</definedName>
    <definedName name="_xlnm.Print_Titles" localSheetId="0">工资表!$1:$2</definedName>
    <definedName name="表单">[1]原数据!$E$2:$E$17</definedName>
  </definedNames>
  <calcPr calcId="162913"/>
</workbook>
</file>

<file path=xl/calcChain.xml><?xml version="1.0" encoding="utf-8"?>
<calcChain xmlns="http://schemas.openxmlformats.org/spreadsheetml/2006/main">
  <c r="DL4" i="205" l="1"/>
  <c r="DL5" i="205"/>
  <c r="DL6" i="205"/>
  <c r="DL7" i="205"/>
  <c r="DL8" i="205"/>
  <c r="DL9" i="205"/>
  <c r="DL10" i="205"/>
  <c r="DL11" i="205"/>
  <c r="DL12" i="205"/>
  <c r="DM3" i="205"/>
  <c r="CC4" i="205"/>
  <c r="CC5" i="205"/>
  <c r="CC6" i="205"/>
  <c r="CC7" i="205"/>
  <c r="CC8" i="205"/>
  <c r="CC9" i="205"/>
  <c r="CC10" i="205"/>
  <c r="CC11" i="205"/>
  <c r="CC12" i="205"/>
  <c r="CC3" i="205"/>
  <c r="CB3" i="205"/>
  <c r="BP4" i="205"/>
  <c r="BP5" i="205"/>
  <c r="BP6" i="205"/>
  <c r="BP7" i="205"/>
  <c r="BP8" i="205"/>
  <c r="BP9" i="205"/>
  <c r="BP10" i="205"/>
  <c r="BP11" i="205"/>
  <c r="BP12" i="205"/>
  <c r="BP3" i="205"/>
  <c r="BO3" i="205"/>
  <c r="BN3" i="205"/>
  <c r="BM3" i="205"/>
  <c r="BC3" i="205"/>
  <c r="BB3" i="205"/>
  <c r="BA3" i="205"/>
  <c r="BD3" i="205"/>
  <c r="AP4" i="205"/>
  <c r="AP5" i="205"/>
  <c r="AP6" i="205"/>
  <c r="AP7" i="205"/>
  <c r="AP8" i="205"/>
  <c r="AP9" i="205"/>
  <c r="AP10" i="205"/>
  <c r="AP11" i="205"/>
  <c r="AP12" i="205"/>
  <c r="AP3" i="205"/>
  <c r="AO3" i="205"/>
  <c r="AJ3" i="205"/>
  <c r="AI3" i="205"/>
  <c r="AH3" i="205"/>
  <c r="AG3" i="205"/>
  <c r="AF3" i="205"/>
  <c r="AE3" i="205"/>
  <c r="AD3" i="205"/>
  <c r="AC4" i="205"/>
  <c r="AC5" i="205"/>
  <c r="AC6" i="205"/>
  <c r="AC7" i="205"/>
  <c r="AC8" i="205"/>
  <c r="AC9" i="205"/>
  <c r="AC10" i="205"/>
  <c r="AC11" i="205"/>
  <c r="AC12" i="205"/>
  <c r="AC3" i="205"/>
  <c r="AB3" i="205"/>
  <c r="AA3" i="205"/>
  <c r="P3" i="205" l="1"/>
  <c r="U3" i="205"/>
  <c r="X3" i="205"/>
  <c r="U4" i="205"/>
  <c r="CL4" i="205" s="1"/>
  <c r="U5" i="205"/>
  <c r="U6" i="205"/>
  <c r="U7" i="205"/>
  <c r="CL7" i="205" s="1"/>
  <c r="U8" i="205"/>
  <c r="CL8" i="205" s="1"/>
  <c r="U9" i="205"/>
  <c r="U10" i="205"/>
  <c r="U11" i="205"/>
  <c r="CL11" i="205" s="1"/>
  <c r="U12" i="205"/>
  <c r="CL12" i="205" s="1"/>
  <c r="CL3" i="205"/>
  <c r="CL5" i="205"/>
  <c r="CL6" i="205"/>
  <c r="CL9" i="205"/>
  <c r="CL10" i="205"/>
  <c r="Z3" i="205" l="1"/>
  <c r="P9" i="205" l="1"/>
  <c r="P5" i="205"/>
  <c r="P4" i="205"/>
  <c r="P10" i="205"/>
  <c r="P12" i="205"/>
  <c r="P6" i="205"/>
  <c r="P8" i="205"/>
  <c r="P7" i="205"/>
  <c r="P11" i="205"/>
  <c r="AZ3" i="205" l="1"/>
  <c r="BE3" i="205" l="1"/>
  <c r="BF3" i="205" s="1"/>
  <c r="BG3" i="205" s="1"/>
  <c r="BH3" i="205" s="1"/>
  <c r="BI3" i="205" s="1"/>
  <c r="BJ3" i="205" l="1"/>
  <c r="Z4" i="205"/>
  <c r="AM4" i="205"/>
  <c r="AZ4" i="205"/>
  <c r="BM4" i="205"/>
  <c r="BZ4" i="205"/>
  <c r="Z5" i="205"/>
  <c r="AM5" i="205"/>
  <c r="AZ5" i="205"/>
  <c r="BM5" i="205"/>
  <c r="BZ5" i="205"/>
  <c r="Z6" i="205"/>
  <c r="AM6" i="205"/>
  <c r="AZ6" i="205"/>
  <c r="BM6" i="205"/>
  <c r="BZ6" i="205"/>
  <c r="Z7" i="205"/>
  <c r="AM7" i="205"/>
  <c r="AZ7" i="205"/>
  <c r="BM7" i="205"/>
  <c r="BZ7" i="205"/>
  <c r="Z8" i="205"/>
  <c r="AM8" i="205"/>
  <c r="AZ8" i="205"/>
  <c r="BM8" i="205"/>
  <c r="BZ8" i="205"/>
  <c r="Z9" i="205"/>
  <c r="AM9" i="205"/>
  <c r="AZ9" i="205"/>
  <c r="BM9" i="205"/>
  <c r="BZ9" i="205"/>
  <c r="Z10" i="205"/>
  <c r="AM10" i="205"/>
  <c r="AZ10" i="205"/>
  <c r="BM10" i="205"/>
  <c r="BZ10" i="205"/>
  <c r="Z11" i="205"/>
  <c r="AM11" i="205"/>
  <c r="AZ11" i="205"/>
  <c r="BM11" i="205"/>
  <c r="BZ11" i="205"/>
  <c r="Z12" i="205"/>
  <c r="AM12" i="205"/>
  <c r="AZ12" i="205"/>
  <c r="BM12" i="205"/>
  <c r="BZ12" i="205"/>
  <c r="BZ3" i="205"/>
  <c r="AM3" i="205"/>
  <c r="Y13" i="205"/>
  <c r="AL13" i="205"/>
  <c r="AY13" i="205"/>
  <c r="BL13" i="205"/>
  <c r="BY13" i="205"/>
  <c r="AK13" i="205"/>
  <c r="CA3" i="205" l="1"/>
  <c r="AN3" i="205"/>
  <c r="CA10" i="205"/>
  <c r="AN9" i="205"/>
  <c r="AO9" i="205" s="1"/>
  <c r="BN7" i="205"/>
  <c r="AA6" i="205"/>
  <c r="BA4" i="205"/>
  <c r="BC4" i="205" s="1"/>
  <c r="AN12" i="205"/>
  <c r="CA9" i="205"/>
  <c r="BA12" i="205"/>
  <c r="BN11" i="205"/>
  <c r="BO11" i="205" s="1"/>
  <c r="AA10" i="205"/>
  <c r="BA8" i="205"/>
  <c r="BC8" i="205" s="1"/>
  <c r="CA6" i="205"/>
  <c r="AN5" i="205"/>
  <c r="BA11" i="205"/>
  <c r="BB11" i="205" s="1"/>
  <c r="BN10" i="205"/>
  <c r="AA9" i="205"/>
  <c r="BN8" i="205"/>
  <c r="CA7" i="205"/>
  <c r="CB7" i="205" s="1"/>
  <c r="AA7" i="205"/>
  <c r="AN6" i="205"/>
  <c r="BA5" i="205"/>
  <c r="BC5" i="205" s="1"/>
  <c r="BN4" i="205"/>
  <c r="CA12" i="205"/>
  <c r="CB12" i="205" s="1"/>
  <c r="AA12" i="205"/>
  <c r="AN11" i="205"/>
  <c r="BA10" i="205"/>
  <c r="BB10" i="205" s="1"/>
  <c r="BN9" i="205"/>
  <c r="BO9" i="205" s="1"/>
  <c r="CA8" i="205"/>
  <c r="CB8" i="205" s="1"/>
  <c r="AN8" i="205"/>
  <c r="AO8" i="205" s="1"/>
  <c r="BA7" i="205"/>
  <c r="BN6" i="205"/>
  <c r="BO6" i="205" s="1"/>
  <c r="CA5" i="205"/>
  <c r="AA5" i="205"/>
  <c r="AN4" i="205"/>
  <c r="BN12" i="205"/>
  <c r="BO12" i="205" s="1"/>
  <c r="CA11" i="205"/>
  <c r="CB11" i="205" s="1"/>
  <c r="AA11" i="205"/>
  <c r="AN10" i="205"/>
  <c r="BA9" i="205"/>
  <c r="BC9" i="205" s="1"/>
  <c r="AA8" i="205"/>
  <c r="AN7" i="205"/>
  <c r="AO7" i="205" s="1"/>
  <c r="BN5" i="205"/>
  <c r="BO5" i="205" s="1"/>
  <c r="CA4" i="205"/>
  <c r="CB4" i="205" s="1"/>
  <c r="AA4" i="205"/>
  <c r="BA6" i="205"/>
  <c r="BC6" i="205" s="1"/>
  <c r="BZ13" i="205"/>
  <c r="BM13" i="205"/>
  <c r="AB6" i="205"/>
  <c r="CB6" i="205"/>
  <c r="AZ13" i="205"/>
  <c r="Z13" i="205"/>
  <c r="AM13" i="205"/>
  <c r="CB9" i="205"/>
  <c r="BB12" i="205"/>
  <c r="BC12" i="205"/>
  <c r="AB9" i="205"/>
  <c r="AO6" i="205"/>
  <c r="CK13" i="205"/>
  <c r="AX13" i="205"/>
  <c r="BK13" i="205"/>
  <c r="BX13" i="205"/>
  <c r="CD4" i="205" l="1"/>
  <c r="CE4" i="205" s="1"/>
  <c r="CF4" i="205" s="1"/>
  <c r="CG4" i="205" s="1"/>
  <c r="CH4" i="205" s="1"/>
  <c r="CI4" i="205" s="1"/>
  <c r="CD3" i="205"/>
  <c r="AO10" i="205"/>
  <c r="AB5" i="205"/>
  <c r="AQ8" i="205"/>
  <c r="BB4" i="205"/>
  <c r="BD4" i="205" s="1"/>
  <c r="BQ11" i="205"/>
  <c r="BR11" i="205" s="1"/>
  <c r="BS11" i="205" s="1"/>
  <c r="BT11" i="205" s="1"/>
  <c r="BU11" i="205" s="1"/>
  <c r="BV11" i="205" s="1"/>
  <c r="BO8" i="205"/>
  <c r="BQ8" i="205" s="1"/>
  <c r="BC11" i="205"/>
  <c r="BD11" i="205" s="1"/>
  <c r="BQ9" i="205"/>
  <c r="AB8" i="205"/>
  <c r="AD8" i="205" s="1"/>
  <c r="BB6" i="205"/>
  <c r="BO4" i="205"/>
  <c r="BQ4" i="205" s="1"/>
  <c r="AB10" i="205"/>
  <c r="AD10" i="205" s="1"/>
  <c r="BA13" i="205"/>
  <c r="BO7" i="205"/>
  <c r="BQ7" i="205" s="1"/>
  <c r="BQ6" i="205"/>
  <c r="CD12" i="205"/>
  <c r="CD7" i="205"/>
  <c r="AQ9" i="205"/>
  <c r="CD11" i="205"/>
  <c r="AO11" i="205"/>
  <c r="CB10" i="205"/>
  <c r="CD10" i="205" s="1"/>
  <c r="AA13" i="205"/>
  <c r="AB7" i="205"/>
  <c r="AD7" i="205" s="1"/>
  <c r="AE7" i="205" s="1"/>
  <c r="AF7" i="205" s="1"/>
  <c r="AG7" i="205" s="1"/>
  <c r="AH7" i="205" s="1"/>
  <c r="AI7" i="205" s="1"/>
  <c r="AB11" i="205"/>
  <c r="AD11" i="205" s="1"/>
  <c r="AE11" i="205" s="1"/>
  <c r="AF11" i="205" s="1"/>
  <c r="AG11" i="205" s="1"/>
  <c r="AH11" i="205" s="1"/>
  <c r="AI11" i="205" s="1"/>
  <c r="BB9" i="205"/>
  <c r="BD9" i="205" s="1"/>
  <c r="BE9" i="205" s="1"/>
  <c r="BF9" i="205" s="1"/>
  <c r="BG9" i="205" s="1"/>
  <c r="BH9" i="205" s="1"/>
  <c r="BI9" i="205" s="1"/>
  <c r="BB5" i="205"/>
  <c r="BD5" i="205" s="1"/>
  <c r="BE5" i="205" s="1"/>
  <c r="BF5" i="205" s="1"/>
  <c r="BG5" i="205" s="1"/>
  <c r="BH5" i="205" s="1"/>
  <c r="BI5" i="205" s="1"/>
  <c r="AB12" i="205"/>
  <c r="AD12" i="205" s="1"/>
  <c r="AE12" i="205" s="1"/>
  <c r="AF12" i="205" s="1"/>
  <c r="AG12" i="205" s="1"/>
  <c r="AH12" i="205" s="1"/>
  <c r="AI12" i="205" s="1"/>
  <c r="AQ7" i="205"/>
  <c r="AR7" i="205" s="1"/>
  <c r="AS7" i="205" s="1"/>
  <c r="AT7" i="205" s="1"/>
  <c r="AU7" i="205" s="1"/>
  <c r="AV7" i="205" s="1"/>
  <c r="AB4" i="205"/>
  <c r="AO12" i="205"/>
  <c r="BB8" i="205"/>
  <c r="BD8" i="205" s="1"/>
  <c r="BE8" i="205" s="1"/>
  <c r="BF8" i="205" s="1"/>
  <c r="BG8" i="205" s="1"/>
  <c r="BH8" i="205" s="1"/>
  <c r="BI8" i="205" s="1"/>
  <c r="BQ12" i="205"/>
  <c r="BR12" i="205" s="1"/>
  <c r="BS12" i="205" s="1"/>
  <c r="BT12" i="205" s="1"/>
  <c r="BU12" i="205" s="1"/>
  <c r="BV12" i="205" s="1"/>
  <c r="BC7" i="205"/>
  <c r="AN13" i="205"/>
  <c r="AO4" i="205"/>
  <c r="CB5" i="205"/>
  <c r="BB7" i="205"/>
  <c r="BO10" i="205"/>
  <c r="CD8" i="205"/>
  <c r="CE8" i="205" s="1"/>
  <c r="CF8" i="205" s="1"/>
  <c r="CG8" i="205" s="1"/>
  <c r="CH8" i="205" s="1"/>
  <c r="CI8" i="205" s="1"/>
  <c r="AO5" i="205"/>
  <c r="BC10" i="205"/>
  <c r="BD10" i="205" s="1"/>
  <c r="BE10" i="205" s="1"/>
  <c r="BF10" i="205" s="1"/>
  <c r="BG10" i="205" s="1"/>
  <c r="BH10" i="205" s="1"/>
  <c r="BI10" i="205" s="1"/>
  <c r="BN13" i="205"/>
  <c r="CD6" i="205"/>
  <c r="AD6" i="205"/>
  <c r="AD5" i="205"/>
  <c r="AD9" i="205"/>
  <c r="BD12" i="205"/>
  <c r="CA13" i="205"/>
  <c r="AQ6" i="205"/>
  <c r="AQ10" i="205"/>
  <c r="CD9" i="205"/>
  <c r="CE3" i="205"/>
  <c r="BQ3" i="205"/>
  <c r="W13" i="205"/>
  <c r="CJ4" i="205" l="1"/>
  <c r="BW11" i="205"/>
  <c r="BD7" i="205"/>
  <c r="BE7" i="205" s="1"/>
  <c r="BF7" i="205" s="1"/>
  <c r="BG7" i="205" s="1"/>
  <c r="BH7" i="205" s="1"/>
  <c r="BI7" i="205" s="1"/>
  <c r="AC13" i="205"/>
  <c r="CD5" i="205"/>
  <c r="CE5" i="205" s="1"/>
  <c r="CF5" i="205" s="1"/>
  <c r="CG5" i="205" s="1"/>
  <c r="CH5" i="205" s="1"/>
  <c r="CI5" i="205" s="1"/>
  <c r="AQ4" i="205"/>
  <c r="AR4" i="205" s="1"/>
  <c r="AS4" i="205" s="1"/>
  <c r="AT4" i="205" s="1"/>
  <c r="AU4" i="205" s="1"/>
  <c r="AV4" i="205" s="1"/>
  <c r="AQ3" i="205"/>
  <c r="AR3" i="205" s="1"/>
  <c r="AS3" i="205" s="1"/>
  <c r="AD4" i="205"/>
  <c r="AE4" i="205" s="1"/>
  <c r="AF4" i="205" s="1"/>
  <c r="AG4" i="205" s="1"/>
  <c r="AH4" i="205" s="1"/>
  <c r="AI4" i="205" s="1"/>
  <c r="AB13" i="205"/>
  <c r="BP13" i="205"/>
  <c r="AW7" i="205"/>
  <c r="AP13" i="205"/>
  <c r="BB13" i="205"/>
  <c r="BD6" i="205"/>
  <c r="BE6" i="205" s="1"/>
  <c r="CJ8" i="205"/>
  <c r="BC13" i="205"/>
  <c r="AQ5" i="205"/>
  <c r="AR5" i="205" s="1"/>
  <c r="AS5" i="205" s="1"/>
  <c r="AT5" i="205" s="1"/>
  <c r="AU5" i="205" s="1"/>
  <c r="AV5" i="205" s="1"/>
  <c r="BQ10" i="205"/>
  <c r="BR10" i="205" s="1"/>
  <c r="BS10" i="205" s="1"/>
  <c r="BT10" i="205" s="1"/>
  <c r="BU10" i="205" s="1"/>
  <c r="BV10" i="205" s="1"/>
  <c r="AQ11" i="205"/>
  <c r="AR11" i="205" s="1"/>
  <c r="AS11" i="205" s="1"/>
  <c r="AT11" i="205" s="1"/>
  <c r="AU11" i="205" s="1"/>
  <c r="AV11" i="205" s="1"/>
  <c r="BO13" i="205"/>
  <c r="CC13" i="205"/>
  <c r="BJ10" i="205"/>
  <c r="AJ12" i="205"/>
  <c r="AJ7" i="205"/>
  <c r="BJ5" i="205"/>
  <c r="CE12" i="205"/>
  <c r="CF12" i="205" s="1"/>
  <c r="CG12" i="205" s="1"/>
  <c r="CH12" i="205" s="1"/>
  <c r="CI12" i="205" s="1"/>
  <c r="CE9" i="205"/>
  <c r="CF9" i="205" s="1"/>
  <c r="CG9" i="205" s="1"/>
  <c r="CH9" i="205" s="1"/>
  <c r="CI9" i="205" s="1"/>
  <c r="AR6" i="205"/>
  <c r="AS6" i="205" s="1"/>
  <c r="AT6" i="205" s="1"/>
  <c r="AU6" i="205" s="1"/>
  <c r="AV6" i="205" s="1"/>
  <c r="AW6" i="205" s="1"/>
  <c r="AO13" i="205"/>
  <c r="AR8" i="205"/>
  <c r="AS8" i="205" s="1"/>
  <c r="AT8" i="205" s="1"/>
  <c r="AU8" i="205" s="1"/>
  <c r="AV8" i="205" s="1"/>
  <c r="BE11" i="205"/>
  <c r="BF11" i="205" s="1"/>
  <c r="BG11" i="205" s="1"/>
  <c r="BH11" i="205" s="1"/>
  <c r="BI11" i="205" s="1"/>
  <c r="BR6" i="205"/>
  <c r="BS6" i="205" s="1"/>
  <c r="BT6" i="205" s="1"/>
  <c r="BU6" i="205" s="1"/>
  <c r="BV6" i="205" s="1"/>
  <c r="BR7" i="205"/>
  <c r="BS7" i="205" s="1"/>
  <c r="BT7" i="205" s="1"/>
  <c r="BU7" i="205" s="1"/>
  <c r="BV7" i="205" s="1"/>
  <c r="AE10" i="205"/>
  <c r="AF10" i="205" s="1"/>
  <c r="AG10" i="205" s="1"/>
  <c r="AH10" i="205" s="1"/>
  <c r="AI10" i="205" s="1"/>
  <c r="BW12" i="205"/>
  <c r="AQ12" i="205"/>
  <c r="AR12" i="205" s="1"/>
  <c r="AS12" i="205" s="1"/>
  <c r="AT12" i="205" s="1"/>
  <c r="AU12" i="205" s="1"/>
  <c r="AV12" i="205" s="1"/>
  <c r="AR10" i="205"/>
  <c r="AS10" i="205" s="1"/>
  <c r="AT10" i="205" s="1"/>
  <c r="AU10" i="205" s="1"/>
  <c r="AV10" i="205" s="1"/>
  <c r="CB13" i="205"/>
  <c r="CE7" i="205"/>
  <c r="CF7" i="205" s="1"/>
  <c r="CG7" i="205" s="1"/>
  <c r="CH7" i="205" s="1"/>
  <c r="CI7" i="205" s="1"/>
  <c r="AE6" i="205"/>
  <c r="AF6" i="205" s="1"/>
  <c r="AG6" i="205" s="1"/>
  <c r="AH6" i="205" s="1"/>
  <c r="AI6" i="205" s="1"/>
  <c r="BJ8" i="205"/>
  <c r="AJ11" i="205"/>
  <c r="BR8" i="205"/>
  <c r="BS8" i="205" s="1"/>
  <c r="BT8" i="205" s="1"/>
  <c r="BU8" i="205" s="1"/>
  <c r="BV8" i="205" s="1"/>
  <c r="BR4" i="205"/>
  <c r="BS4" i="205" s="1"/>
  <c r="BT4" i="205" s="1"/>
  <c r="BU4" i="205" s="1"/>
  <c r="BV4" i="205" s="1"/>
  <c r="AE9" i="205"/>
  <c r="AF9" i="205" s="1"/>
  <c r="AG9" i="205" s="1"/>
  <c r="AH9" i="205" s="1"/>
  <c r="AI9" i="205" s="1"/>
  <c r="CE6" i="205"/>
  <c r="CF6" i="205" s="1"/>
  <c r="CG6" i="205" s="1"/>
  <c r="CH6" i="205" s="1"/>
  <c r="CI6" i="205" s="1"/>
  <c r="AE8" i="205"/>
  <c r="AF8" i="205" s="1"/>
  <c r="AG8" i="205" s="1"/>
  <c r="AH8" i="205" s="1"/>
  <c r="AI8" i="205" s="1"/>
  <c r="CE11" i="205"/>
  <c r="CF11" i="205" s="1"/>
  <c r="CG11" i="205" s="1"/>
  <c r="CH11" i="205" s="1"/>
  <c r="CI11" i="205" s="1"/>
  <c r="AR9" i="205"/>
  <c r="AS9" i="205" s="1"/>
  <c r="AT9" i="205" s="1"/>
  <c r="AU9" i="205" s="1"/>
  <c r="AV9" i="205" s="1"/>
  <c r="BE12" i="205"/>
  <c r="BF12" i="205" s="1"/>
  <c r="BG12" i="205" s="1"/>
  <c r="BH12" i="205" s="1"/>
  <c r="BI12" i="205" s="1"/>
  <c r="BE4" i="205"/>
  <c r="BF4" i="205" s="1"/>
  <c r="BG4" i="205" s="1"/>
  <c r="BH4" i="205" s="1"/>
  <c r="BI4" i="205" s="1"/>
  <c r="BR9" i="205"/>
  <c r="BS9" i="205" s="1"/>
  <c r="BT9" i="205" s="1"/>
  <c r="BU9" i="205" s="1"/>
  <c r="BV9" i="205" s="1"/>
  <c r="CE10" i="205"/>
  <c r="CF10" i="205" s="1"/>
  <c r="CG10" i="205" s="1"/>
  <c r="CH10" i="205" s="1"/>
  <c r="CI10" i="205" s="1"/>
  <c r="BQ5" i="205"/>
  <c r="BR5" i="205" s="1"/>
  <c r="BS5" i="205" s="1"/>
  <c r="BT5" i="205" s="1"/>
  <c r="BU5" i="205" s="1"/>
  <c r="BV5" i="205" s="1"/>
  <c r="BJ9" i="205"/>
  <c r="AE5" i="205"/>
  <c r="CF3" i="205"/>
  <c r="BR3" i="205"/>
  <c r="BJ7" i="205" l="1"/>
  <c r="BW10" i="205"/>
  <c r="AJ4" i="205"/>
  <c r="CJ5" i="205"/>
  <c r="AD13" i="205"/>
  <c r="AW4" i="205"/>
  <c r="AW5" i="205"/>
  <c r="CD13" i="205"/>
  <c r="BD13" i="205"/>
  <c r="AW11" i="205"/>
  <c r="BQ13" i="205"/>
  <c r="BW5" i="205"/>
  <c r="CJ6" i="205"/>
  <c r="AW10" i="205"/>
  <c r="AJ8" i="205"/>
  <c r="AW12" i="205"/>
  <c r="CJ7" i="205"/>
  <c r="AJ6" i="205"/>
  <c r="BW4" i="205"/>
  <c r="BW7" i="205"/>
  <c r="BJ11" i="205"/>
  <c r="CJ9" i="205"/>
  <c r="CJ12" i="205"/>
  <c r="CE13" i="205"/>
  <c r="CJ10" i="205"/>
  <c r="AJ9" i="205"/>
  <c r="BW8" i="205"/>
  <c r="AJ10" i="205"/>
  <c r="BW6" i="205"/>
  <c r="AW8" i="205"/>
  <c r="BW9" i="205"/>
  <c r="BJ4" i="205"/>
  <c r="BJ12" i="205"/>
  <c r="AW9" i="205"/>
  <c r="CJ11" i="205"/>
  <c r="BF6" i="205"/>
  <c r="AQ13" i="205"/>
  <c r="AF5" i="205"/>
  <c r="AE13" i="205"/>
  <c r="AR13" i="205"/>
  <c r="CF13" i="205"/>
  <c r="CG3" i="205"/>
  <c r="BR13" i="205"/>
  <c r="BS3" i="205"/>
  <c r="BE13" i="205"/>
  <c r="AS13" i="205"/>
  <c r="AT3" i="205"/>
  <c r="BG6" i="205" l="1"/>
  <c r="AG5" i="205"/>
  <c r="AF13" i="205"/>
  <c r="CH3" i="205"/>
  <c r="CI3" i="205" s="1"/>
  <c r="CG13" i="205"/>
  <c r="BT3" i="205"/>
  <c r="BS13" i="205"/>
  <c r="BF13" i="205"/>
  <c r="AT13" i="205"/>
  <c r="AU3" i="205"/>
  <c r="AV3" i="205" s="1"/>
  <c r="AW3" i="205" l="1"/>
  <c r="AW13" i="205" s="1"/>
  <c r="CJ3" i="205"/>
  <c r="CJ13" i="205" s="1"/>
  <c r="BH6" i="205"/>
  <c r="AH5" i="205"/>
  <c r="AG13" i="205"/>
  <c r="CI13" i="205"/>
  <c r="CH13" i="205"/>
  <c r="BU3" i="205"/>
  <c r="BT13" i="205"/>
  <c r="BG13" i="205"/>
  <c r="AV13" i="205"/>
  <c r="AU13" i="205"/>
  <c r="BI6" i="205" l="1"/>
  <c r="BI13" i="205" s="1"/>
  <c r="AI5" i="205"/>
  <c r="AJ5" i="205" s="1"/>
  <c r="AJ13" i="205" s="1"/>
  <c r="AH13" i="205"/>
  <c r="BV3" i="205"/>
  <c r="BV13" i="205" s="1"/>
  <c r="BU13" i="205"/>
  <c r="BH13" i="205"/>
  <c r="BW3" i="205" l="1"/>
  <c r="BW13" i="205" s="1"/>
  <c r="BJ6" i="205"/>
  <c r="BJ13" i="205" s="1"/>
  <c r="AI13" i="205"/>
  <c r="K13" i="205" l="1"/>
  <c r="H13" i="205" l="1"/>
  <c r="I13" i="205" l="1"/>
  <c r="J13" i="205"/>
  <c r="O13" i="205"/>
  <c r="Q13" i="205"/>
  <c r="R13" i="205"/>
  <c r="S13" i="205"/>
  <c r="T13" i="205"/>
  <c r="F13" i="205" l="1"/>
  <c r="E13" i="205" l="1"/>
  <c r="D13" i="205"/>
  <c r="A3" i="205" l="1"/>
  <c r="A4" i="205"/>
  <c r="A5" i="205"/>
  <c r="A6" i="205"/>
  <c r="A7" i="205"/>
  <c r="A8" i="205"/>
  <c r="A9" i="205"/>
  <c r="A10" i="205"/>
  <c r="A11" i="205"/>
  <c r="A12" i="205"/>
  <c r="G13" i="205" l="1"/>
  <c r="N13" i="205" l="1"/>
  <c r="M13" i="205"/>
  <c r="L13" i="205"/>
  <c r="DK6" i="205" l="1"/>
  <c r="DK3" i="205"/>
  <c r="CX3" i="205"/>
  <c r="P13" i="205"/>
  <c r="CX8" i="205" l="1"/>
  <c r="CX11" i="205"/>
  <c r="CX10" i="205"/>
  <c r="CX5" i="205"/>
  <c r="CX6" i="205"/>
  <c r="DM6" i="205" s="1"/>
  <c r="CX9" i="205"/>
  <c r="DK9" i="205"/>
  <c r="DK12" i="205"/>
  <c r="DK7" i="205"/>
  <c r="DK8" i="205"/>
  <c r="CX12" i="205"/>
  <c r="CX7" i="205"/>
  <c r="DK11" i="205"/>
  <c r="DK10" i="205"/>
  <c r="DK5" i="205"/>
  <c r="DL3" i="205"/>
  <c r="U13" i="205"/>
  <c r="V6" i="205" l="1"/>
  <c r="X6" i="205" s="1"/>
  <c r="DM10" i="205"/>
  <c r="DM12" i="205"/>
  <c r="V12" i="205" s="1"/>
  <c r="X12" i="205" s="1"/>
  <c r="DM5" i="205"/>
  <c r="V5" i="205" s="1"/>
  <c r="X5" i="205" s="1"/>
  <c r="DM9" i="205"/>
  <c r="V9" i="205" s="1"/>
  <c r="X9" i="205" s="1"/>
  <c r="DM11" i="205"/>
  <c r="V11" i="205" s="1"/>
  <c r="X11" i="205" s="1"/>
  <c r="DM8" i="205"/>
  <c r="V8" i="205" s="1"/>
  <c r="X8" i="205" s="1"/>
  <c r="DM7" i="205"/>
  <c r="V7" i="205" s="1"/>
  <c r="X7" i="205" s="1"/>
  <c r="DK4" i="205"/>
  <c r="V10" i="205"/>
  <c r="X10" i="205" s="1"/>
  <c r="CP13" i="205"/>
  <c r="CM13" i="205"/>
  <c r="CV13" i="205"/>
  <c r="CT13" i="205"/>
  <c r="CW13" i="205"/>
  <c r="CU13" i="205"/>
  <c r="DA13" i="205"/>
  <c r="CN13" i="205"/>
  <c r="CS13" i="205"/>
  <c r="DG13" i="205"/>
  <c r="CQ13" i="205"/>
  <c r="CR13" i="205"/>
  <c r="CO13" i="205"/>
  <c r="V3" i="205"/>
  <c r="CX4" i="205"/>
  <c r="CL13" i="205"/>
  <c r="DH13" i="205" l="1"/>
  <c r="DE13" i="205"/>
  <c r="DF13" i="205"/>
  <c r="DB13" i="205"/>
  <c r="DD13" i="205"/>
  <c r="DI13" i="205"/>
  <c r="DC13" i="205"/>
  <c r="DK13" i="205"/>
  <c r="CZ13" i="205"/>
  <c r="DJ13" i="205"/>
  <c r="CY13" i="205"/>
  <c r="CX13" i="205"/>
  <c r="DL13" i="205" l="1"/>
  <c r="DM4" i="205"/>
  <c r="V4" i="205" s="1"/>
  <c r="DM13" i="205"/>
  <c r="V13" i="205" l="1"/>
  <c r="X4" i="205"/>
  <c r="X13" i="205" s="1"/>
</calcChain>
</file>

<file path=xl/comments1.xml><?xml version="1.0" encoding="utf-8"?>
<comments xmlns="http://schemas.openxmlformats.org/spreadsheetml/2006/main">
  <authors>
    <author>作者</author>
  </authors>
  <commentList>
    <comment ref="Y2" authorId="0" shapeId="0">
      <text>
        <r>
          <rPr>
            <b/>
            <sz val="9"/>
            <color indexed="81"/>
            <rFont val="宋体"/>
            <family val="3"/>
            <charset val="134"/>
          </rPr>
          <t>第1月用系统导出的数据即可</t>
        </r>
      </text>
    </comment>
    <comment ref="AL2" authorId="0" shapeId="0">
      <text>
        <r>
          <rPr>
            <b/>
            <sz val="9"/>
            <color indexed="81"/>
            <rFont val="宋体"/>
            <family val="3"/>
            <charset val="134"/>
          </rPr>
          <t>第1月用系统导出的数据即可</t>
        </r>
      </text>
    </comment>
    <comment ref="AY2" authorId="0" shapeId="0">
      <text>
        <r>
          <rPr>
            <b/>
            <sz val="9"/>
            <color indexed="81"/>
            <rFont val="宋体"/>
            <family val="3"/>
            <charset val="134"/>
          </rPr>
          <t>第1月用系统导出的数据即可</t>
        </r>
      </text>
    </comment>
    <comment ref="BL2" authorId="0" shapeId="0">
      <text>
        <r>
          <rPr>
            <b/>
            <sz val="9"/>
            <color indexed="81"/>
            <rFont val="宋体"/>
            <charset val="134"/>
          </rPr>
          <t>第1月用系统导出的数据即可</t>
        </r>
      </text>
    </comment>
    <comment ref="BY2" authorId="0" shapeId="0">
      <text>
        <r>
          <rPr>
            <b/>
            <sz val="9"/>
            <color indexed="81"/>
            <rFont val="宋体"/>
            <charset val="134"/>
          </rPr>
          <t>第1月用系统导出的数据即可</t>
        </r>
      </text>
    </comment>
  </commentList>
</comments>
</file>

<file path=xl/sharedStrings.xml><?xml version="1.0" encoding="utf-8"?>
<sst xmlns="http://schemas.openxmlformats.org/spreadsheetml/2006/main" count="125" uniqueCount="125">
  <si>
    <t>基本工资</t>
    <phoneticPr fontId="1" type="noConversion"/>
  </si>
  <si>
    <t>养老</t>
    <phoneticPr fontId="1" type="noConversion"/>
  </si>
  <si>
    <t>失业</t>
    <phoneticPr fontId="1" type="noConversion"/>
  </si>
  <si>
    <t>医疗</t>
    <phoneticPr fontId="1" type="noConversion"/>
  </si>
  <si>
    <t>合计</t>
    <phoneticPr fontId="1" type="noConversion"/>
  </si>
  <si>
    <t>序号</t>
    <phoneticPr fontId="1" type="noConversion"/>
  </si>
  <si>
    <t>姓名</t>
    <phoneticPr fontId="1" type="noConversion"/>
  </si>
  <si>
    <t>个税</t>
    <phoneticPr fontId="1" type="noConversion"/>
  </si>
  <si>
    <t>补发</t>
    <phoneticPr fontId="1" type="noConversion"/>
  </si>
  <si>
    <t>补扣</t>
    <phoneticPr fontId="1" type="noConversion"/>
  </si>
  <si>
    <t>扣款考勤</t>
    <phoneticPr fontId="1" type="noConversion"/>
  </si>
  <si>
    <t>公积金</t>
    <phoneticPr fontId="1" type="noConversion"/>
  </si>
  <si>
    <t>交通补贴</t>
    <phoneticPr fontId="1" type="noConversion"/>
  </si>
  <si>
    <t>通讯补贴</t>
    <phoneticPr fontId="1" type="noConversion"/>
  </si>
  <si>
    <t>餐补</t>
    <phoneticPr fontId="1" type="noConversion"/>
  </si>
  <si>
    <t>出勤
天数</t>
    <phoneticPr fontId="1" type="noConversion"/>
  </si>
  <si>
    <t>年资</t>
    <phoneticPr fontId="1" type="noConversion"/>
  </si>
  <si>
    <t>加班费</t>
    <phoneticPr fontId="1" type="noConversion"/>
  </si>
  <si>
    <t>绩效奖金</t>
    <phoneticPr fontId="1" type="noConversion"/>
  </si>
  <si>
    <t>福利</t>
    <phoneticPr fontId="1" type="noConversion"/>
  </si>
  <si>
    <t>奖金</t>
    <phoneticPr fontId="1" type="noConversion"/>
  </si>
  <si>
    <t>月份数</t>
    <phoneticPr fontId="1" type="noConversion"/>
  </si>
  <si>
    <t>累计个税</t>
    <phoneticPr fontId="1" type="noConversion"/>
  </si>
  <si>
    <t xml:space="preserve">应付工资总额 </t>
    <phoneticPr fontId="1" type="noConversion"/>
  </si>
  <si>
    <t>补偿金</t>
    <phoneticPr fontId="1" type="noConversion"/>
  </si>
  <si>
    <t>实发工资</t>
    <phoneticPr fontId="1" type="noConversion"/>
  </si>
  <si>
    <t>本月个税</t>
    <phoneticPr fontId="1" type="noConversion"/>
  </si>
  <si>
    <t>累计住房租金</t>
  </si>
  <si>
    <t>累计赡养老人</t>
  </si>
  <si>
    <t>累计子女教育</t>
    <phoneticPr fontId="1" type="noConversion"/>
  </si>
  <si>
    <t>累计继续教育</t>
    <phoneticPr fontId="1" type="noConversion"/>
  </si>
  <si>
    <t>累计住房贷款利息</t>
    <phoneticPr fontId="1" type="noConversion"/>
  </si>
  <si>
    <t>应发工资</t>
    <phoneticPr fontId="1" type="noConversion"/>
  </si>
  <si>
    <t>1月当月子女教育</t>
  </si>
  <si>
    <t>2月当月子女教育</t>
  </si>
  <si>
    <t>3月当月子女教育</t>
  </si>
  <si>
    <t>4月当月子女教育</t>
  </si>
  <si>
    <t>5月当月子女教育</t>
  </si>
  <si>
    <t>6月当月子女教育</t>
  </si>
  <si>
    <t>7月当月子女教育</t>
  </si>
  <si>
    <t>8月当月子女教育</t>
  </si>
  <si>
    <t>9月当月子女教育</t>
  </si>
  <si>
    <t>10月当月子女教育</t>
  </si>
  <si>
    <t>1月当月继续教育</t>
  </si>
  <si>
    <t>2月当月继续教育</t>
  </si>
  <si>
    <t>3月当月继续教育</t>
  </si>
  <si>
    <t>4月当月继续教育</t>
  </si>
  <si>
    <t>5月当月继续教育</t>
  </si>
  <si>
    <t>6月当月继续教育</t>
  </si>
  <si>
    <t>7月当月继续教育</t>
  </si>
  <si>
    <t>8月当月继续教育</t>
  </si>
  <si>
    <t>9月当月继续教育</t>
  </si>
  <si>
    <t>10月当月继续教育</t>
  </si>
  <si>
    <t>1月当月住房贷款利息</t>
  </si>
  <si>
    <t>2月当月住房贷款利息</t>
  </si>
  <si>
    <t>3月当月住房贷款利息</t>
  </si>
  <si>
    <t>4月当月住房贷款利息</t>
  </si>
  <si>
    <t>5月当月住房贷款利息</t>
  </si>
  <si>
    <t>6月当月住房贷款利息</t>
  </si>
  <si>
    <t>7月当月住房贷款利息</t>
  </si>
  <si>
    <t>8月当月住房贷款利息</t>
  </si>
  <si>
    <t>9月当月住房贷款利息</t>
  </si>
  <si>
    <t>10月当月住房贷款利息</t>
  </si>
  <si>
    <t>11月当月住房贷款利息</t>
  </si>
  <si>
    <t>1月当月住房租金</t>
  </si>
  <si>
    <t>2月当月住房租金</t>
  </si>
  <si>
    <t>3月当月住房租金</t>
  </si>
  <si>
    <t>4月当月住房租金</t>
  </si>
  <si>
    <t>5月当月住房租金</t>
  </si>
  <si>
    <t>6月当月住房租金</t>
  </si>
  <si>
    <t>7月当月住房租金</t>
  </si>
  <si>
    <t>8月当月住房租金</t>
  </si>
  <si>
    <t>9月当月住房租金</t>
  </si>
  <si>
    <t>10月当月住房租金</t>
  </si>
  <si>
    <t>11月当月住房租金</t>
  </si>
  <si>
    <t>1月当月赡养老人</t>
  </si>
  <si>
    <t>2月当月赡养老人</t>
  </si>
  <si>
    <t>3月当月赡养老人</t>
  </si>
  <si>
    <t>4月当月赡养老人</t>
  </si>
  <si>
    <t>5月当月赡养老人</t>
  </si>
  <si>
    <t>6月当月赡养老人</t>
  </si>
  <si>
    <t>7月当月赡养老人</t>
  </si>
  <si>
    <t>8月当月赡养老人</t>
  </si>
  <si>
    <t>9月当月赡养老人</t>
  </si>
  <si>
    <t>10月当月赡养老人</t>
  </si>
  <si>
    <t>11月当月赡养老人</t>
  </si>
  <si>
    <t>1月当月应纳税所得额</t>
  </si>
  <si>
    <t>2月当月应纳税所得额</t>
  </si>
  <si>
    <t>3月当月应纳税所得额</t>
  </si>
  <si>
    <t>4月当月应纳税所得额</t>
  </si>
  <si>
    <t>5月当月应纳税所得额</t>
  </si>
  <si>
    <t>6月当月应纳税所得额</t>
  </si>
  <si>
    <t>7月当月应纳税所得额</t>
  </si>
  <si>
    <t>8月当月应纳税所得额</t>
  </si>
  <si>
    <t>9月当月应纳税所得额</t>
  </si>
  <si>
    <t>10月当月应纳税所得额</t>
  </si>
  <si>
    <t>11月当月应纳税所得额</t>
  </si>
  <si>
    <t>工资表说明</t>
    <phoneticPr fontId="11" type="noConversion"/>
  </si>
  <si>
    <t>12月当月子女教育</t>
    <phoneticPr fontId="1" type="noConversion"/>
  </si>
  <si>
    <t>12月当月应纳税所得额</t>
    <phoneticPr fontId="1" type="noConversion"/>
  </si>
  <si>
    <t>11月当月子女教育</t>
  </si>
  <si>
    <t>11月当月继续教育</t>
  </si>
  <si>
    <t>12月当月继续教育</t>
    <phoneticPr fontId="1" type="noConversion"/>
  </si>
  <si>
    <t>12月当月住房贷款利息</t>
    <phoneticPr fontId="1" type="noConversion"/>
  </si>
  <si>
    <t>12月当月住房租金</t>
    <phoneticPr fontId="1" type="noConversion"/>
  </si>
  <si>
    <t>12月当月赡养老人</t>
    <phoneticPr fontId="1" type="noConversion"/>
  </si>
  <si>
    <t>工资表</t>
    <phoneticPr fontId="1" type="noConversion"/>
  </si>
  <si>
    <t>1. 专项附加扣除，1月工资中数据直接用2019年1月系统导出的数，分项V进去。</t>
    <phoneticPr fontId="11" type="noConversion"/>
  </si>
  <si>
    <t>累计应纳税所得额（未减减除费用）</t>
    <phoneticPr fontId="1" type="noConversion"/>
  </si>
  <si>
    <t>3. 应纳税所得额，第一个月的公式已设好，当月应纳税所得额=当月应付工资总额-当月每个专项附加扣除数据，工资验证无误后，粘贴成值，下个月工资中继续按照此公式计算。若有新入职员工，之前无工资的，不填数据，切记不能填0，否则后面计算在职月份数会有误。</t>
    <phoneticPr fontId="11" type="noConversion"/>
  </si>
  <si>
    <t>4. 累计个税，公式已设好。</t>
    <phoneticPr fontId="11" type="noConversion"/>
  </si>
  <si>
    <t>5. 本月个税，公式已设好，若出现为负数时，前面工资表的个税会自动改为0。</t>
    <phoneticPr fontId="11" type="noConversion"/>
  </si>
  <si>
    <t>2. 专项附加扣除，工资发放的当月1号导出数据，例如2月5号发1月的工资，2月1号导出数据，V入累计数据中，自动算出2月专项附加扣除数。工资发放验证无误后，将2月所有专项附加扣除的当月数据粘贴成值。</t>
    <phoneticPr fontId="11" type="noConversion"/>
  </si>
  <si>
    <t>1月当月已扣个税</t>
  </si>
  <si>
    <t>2月当月已扣个税</t>
  </si>
  <si>
    <t>3月当月已扣个税</t>
  </si>
  <si>
    <t>4月当月已扣个税</t>
  </si>
  <si>
    <t>5月当月已扣个税</t>
  </si>
  <si>
    <t>6月当月已扣个税</t>
  </si>
  <si>
    <t>7月当月已扣个税</t>
  </si>
  <si>
    <t>8月当月已扣个税</t>
  </si>
  <si>
    <t>9月当月已扣个税</t>
  </si>
  <si>
    <t>10月当月已扣个税</t>
  </si>
  <si>
    <t>11月当月已扣个税</t>
  </si>
  <si>
    <t>12月当月已扣个税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</si>
</sst>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_);[Red]\(0\)"/>
    <numFmt numFmtId="178" formatCode="#,##0.00_);[Red]\(#,##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2"/>
      <name val="黑体"/>
      <family val="3"/>
      <charset val="134"/>
    </font>
    <font>
      <b/>
      <sz val="9"/>
      <color indexed="81"/>
      <name val="宋体"/>
      <family val="3"/>
      <charset val="134"/>
    </font>
    <font>
      <sz val="13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charset val="134"/>
    </font>
    <font>
      <b/>
      <sz val="9"/>
      <color indexed="81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2C8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 applyBorder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/>
    </xf>
    <xf numFmtId="178" fontId="6" fillId="3" borderId="1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78" fontId="6" fillId="0" borderId="1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5">
    <cellStyle name="3232_08-09年赛科月报表（2009-6）" xfId="14"/>
    <cellStyle name="常规" xfId="0" builtinId="0"/>
    <cellStyle name="常规 10 2 2" xfId="3"/>
    <cellStyle name="常规 16" xfId="7"/>
    <cellStyle name="常规 18" xfId="8"/>
    <cellStyle name="常规 2" xfId="1"/>
    <cellStyle name="常规 2 2" xfId="5"/>
    <cellStyle name="常规 2 28" xfId="9"/>
    <cellStyle name="常规 2 4" xfId="4"/>
    <cellStyle name="常规 3" xfId="10"/>
    <cellStyle name="常规 4" xfId="11"/>
    <cellStyle name="常规 5" xfId="12"/>
    <cellStyle name="常规 6" xfId="6"/>
    <cellStyle name="常规_Sheet1" xfId="2"/>
    <cellStyle name="样式 1" xfId="1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2C8DE"/>
      <color rgb="FFFFCCFF"/>
      <color rgb="FFFF99CC"/>
      <color rgb="FFFFFF99"/>
      <color rgb="FFFFFFBD"/>
      <color rgb="FFCCDB39"/>
      <color rgb="FF99FFCC"/>
      <color rgb="FF996633"/>
      <color rgb="FFCC66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36164;&#34920;\&#38598;&#22242;\&#26448;&#26009;\08\8&#26376;-&#33647;&#21378;\&#33457;&#21517;&#20876;2016.7.25%20new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花名册(在职）"/>
      <sheetName val="花名册（离职）"/>
      <sheetName val="原数据"/>
      <sheetName val="分区域"/>
      <sheetName val="Sheet1"/>
      <sheetName val="Sheet2"/>
      <sheetName val="Sheet3"/>
      <sheetName val="Sheet4"/>
      <sheetName val="Sheet5"/>
      <sheetName val="Sheet6"/>
      <sheetName val="Sheet7"/>
      <sheetName val="Sheet12"/>
    </sheetNames>
    <sheetDataSet>
      <sheetData sheetId="0" refreshError="1"/>
      <sheetData sheetId="1" refreshError="1"/>
      <sheetData sheetId="2">
        <row r="2">
          <cell r="E2" t="str">
            <v>东垣事业部营销一中心</v>
          </cell>
        </row>
        <row r="3">
          <cell r="E3" t="str">
            <v>东垣事业部营销二中心</v>
          </cell>
        </row>
        <row r="4">
          <cell r="E4" t="str">
            <v>生产中心</v>
          </cell>
        </row>
        <row r="5">
          <cell r="E5" t="str">
            <v>质量部</v>
          </cell>
        </row>
        <row r="6">
          <cell r="E6" t="str">
            <v>商务部</v>
          </cell>
        </row>
        <row r="7">
          <cell r="E7" t="str">
            <v>行政中心</v>
          </cell>
        </row>
        <row r="8">
          <cell r="E8" t="str">
            <v>财务部</v>
          </cell>
        </row>
        <row r="9">
          <cell r="E9" t="str">
            <v>第五事业部</v>
          </cell>
        </row>
        <row r="10">
          <cell r="E10" t="str">
            <v>市场医学部</v>
          </cell>
        </row>
        <row r="11">
          <cell r="E11" t="str">
            <v>东垣事业部营销三中心</v>
          </cell>
        </row>
        <row r="12">
          <cell r="E12" t="str">
            <v>销售服务部</v>
          </cell>
        </row>
        <row r="13">
          <cell r="E13" t="str">
            <v>第四事业部</v>
          </cell>
        </row>
        <row r="14">
          <cell r="E14" t="str">
            <v>品牌管理部</v>
          </cell>
        </row>
        <row r="15">
          <cell r="E15" t="str">
            <v>丹溪事业部</v>
          </cell>
        </row>
        <row r="16">
          <cell r="E16" t="str">
            <v>仲景事业部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13"/>
  <sheetViews>
    <sheetView tabSelected="1" view="pageBreakPreview" zoomScaleNormal="100" zoomScaleSheetLayoutView="100" workbookViewId="0">
      <pane xSplit="3" ySplit="2" topLeftCell="O3" activePane="bottomRight" state="frozen"/>
      <selection activeCell="V62" sqref="V62"/>
      <selection pane="topRight" activeCell="V62" sqref="V62"/>
      <selection pane="bottomLeft" activeCell="V62" sqref="V62"/>
      <selection pane="bottomRight" activeCell="DM3" sqref="DM3"/>
    </sheetView>
  </sheetViews>
  <sheetFormatPr defaultRowHeight="14.25" outlineLevelCol="1" x14ac:dyDescent="0.15"/>
  <cols>
    <col min="1" max="1" width="6.875" style="1" customWidth="1"/>
    <col min="2" max="2" width="8.75" style="3" customWidth="1"/>
    <col min="3" max="3" width="7.875" style="1" customWidth="1"/>
    <col min="4" max="4" width="12.625" style="1" customWidth="1"/>
    <col min="5" max="5" width="12.625" style="2" customWidth="1"/>
    <col min="6" max="10" width="9.625" style="1" customWidth="1"/>
    <col min="11" max="11" width="10.625" style="2" customWidth="1"/>
    <col min="12" max="14" width="9.625" style="1" customWidth="1"/>
    <col min="15" max="15" width="10.625" style="1" customWidth="1"/>
    <col min="16" max="16" width="12.625" style="1" customWidth="1"/>
    <col min="17" max="20" width="10.625" style="1" customWidth="1"/>
    <col min="21" max="21" width="12.5" style="1" customWidth="1"/>
    <col min="22" max="23" width="10.625" style="2" customWidth="1"/>
    <col min="24" max="24" width="13.125" style="2" customWidth="1"/>
    <col min="25" max="36" width="10.625" style="1" hidden="1" customWidth="1" outlineLevel="1"/>
    <col min="37" max="37" width="10.625" style="1" customWidth="1" collapsed="1"/>
    <col min="38" max="49" width="10.625" style="1" hidden="1" customWidth="1" outlineLevel="1"/>
    <col min="50" max="50" width="10.625" style="1" customWidth="1" collapsed="1"/>
    <col min="51" max="62" width="10.625" style="1" hidden="1" customWidth="1" outlineLevel="1"/>
    <col min="63" max="63" width="10.625" style="1" customWidth="1" collapsed="1"/>
    <col min="64" max="75" width="10.625" style="1" hidden="1" customWidth="1" outlineLevel="1"/>
    <col min="76" max="76" width="10.625" style="1" customWidth="1" collapsed="1"/>
    <col min="77" max="88" width="10.625" style="1" hidden="1" customWidth="1" outlineLevel="1"/>
    <col min="89" max="89" width="10.625" style="1" customWidth="1" collapsed="1"/>
    <col min="90" max="101" width="12.875" style="1" hidden="1" customWidth="1" outlineLevel="1"/>
    <col min="102" max="102" width="15.5" style="1" customWidth="1" collapsed="1"/>
    <col min="103" max="115" width="10.625" style="1" hidden="1" customWidth="1" outlineLevel="1"/>
    <col min="116" max="116" width="10.625" style="1" customWidth="1" collapsed="1"/>
    <col min="117" max="117" width="10.625" style="1" customWidth="1"/>
    <col min="118" max="16384" width="9" style="1"/>
  </cols>
  <sheetData>
    <row r="1" spans="1:117" ht="61.5" customHeight="1" x14ac:dyDescent="0.15">
      <c r="A1" s="26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1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1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1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</row>
    <row r="2" spans="1:117" s="15" customFormat="1" ht="30" customHeight="1" x14ac:dyDescent="0.15">
      <c r="A2" s="12" t="s">
        <v>5</v>
      </c>
      <c r="B2" s="12" t="s">
        <v>6</v>
      </c>
      <c r="C2" s="12" t="s">
        <v>15</v>
      </c>
      <c r="D2" s="12" t="s">
        <v>0</v>
      </c>
      <c r="E2" s="12" t="s">
        <v>18</v>
      </c>
      <c r="F2" s="12" t="s">
        <v>16</v>
      </c>
      <c r="G2" s="12" t="s">
        <v>10</v>
      </c>
      <c r="H2" s="12" t="s">
        <v>17</v>
      </c>
      <c r="I2" s="12" t="s">
        <v>8</v>
      </c>
      <c r="J2" s="12" t="s">
        <v>9</v>
      </c>
      <c r="K2" s="12" t="s">
        <v>20</v>
      </c>
      <c r="L2" s="12" t="s">
        <v>12</v>
      </c>
      <c r="M2" s="12" t="s">
        <v>13</v>
      </c>
      <c r="N2" s="12" t="s">
        <v>14</v>
      </c>
      <c r="O2" s="12" t="s">
        <v>19</v>
      </c>
      <c r="P2" s="12" t="s">
        <v>23</v>
      </c>
      <c r="Q2" s="12" t="s">
        <v>1</v>
      </c>
      <c r="R2" s="12" t="s">
        <v>3</v>
      </c>
      <c r="S2" s="12" t="s">
        <v>2</v>
      </c>
      <c r="T2" s="12" t="s">
        <v>11</v>
      </c>
      <c r="U2" s="12" t="s">
        <v>32</v>
      </c>
      <c r="V2" s="12" t="s">
        <v>7</v>
      </c>
      <c r="W2" s="12" t="s">
        <v>24</v>
      </c>
      <c r="X2" s="12" t="s">
        <v>25</v>
      </c>
      <c r="Y2" s="19" t="s">
        <v>33</v>
      </c>
      <c r="Z2" s="19" t="s">
        <v>34</v>
      </c>
      <c r="AA2" s="19" t="s">
        <v>35</v>
      </c>
      <c r="AB2" s="19" t="s">
        <v>36</v>
      </c>
      <c r="AC2" s="19" t="s">
        <v>37</v>
      </c>
      <c r="AD2" s="19" t="s">
        <v>38</v>
      </c>
      <c r="AE2" s="19" t="s">
        <v>39</v>
      </c>
      <c r="AF2" s="19" t="s">
        <v>40</v>
      </c>
      <c r="AG2" s="19" t="s">
        <v>41</v>
      </c>
      <c r="AH2" s="19" t="s">
        <v>42</v>
      </c>
      <c r="AI2" s="19" t="s">
        <v>100</v>
      </c>
      <c r="AJ2" s="19" t="s">
        <v>98</v>
      </c>
      <c r="AK2" s="13" t="s">
        <v>29</v>
      </c>
      <c r="AL2" s="19" t="s">
        <v>43</v>
      </c>
      <c r="AM2" s="19" t="s">
        <v>44</v>
      </c>
      <c r="AN2" s="19" t="s">
        <v>45</v>
      </c>
      <c r="AO2" s="19" t="s">
        <v>46</v>
      </c>
      <c r="AP2" s="19" t="s">
        <v>47</v>
      </c>
      <c r="AQ2" s="19" t="s">
        <v>48</v>
      </c>
      <c r="AR2" s="19" t="s">
        <v>49</v>
      </c>
      <c r="AS2" s="19" t="s">
        <v>50</v>
      </c>
      <c r="AT2" s="19" t="s">
        <v>51</v>
      </c>
      <c r="AU2" s="19" t="s">
        <v>52</v>
      </c>
      <c r="AV2" s="19" t="s">
        <v>101</v>
      </c>
      <c r="AW2" s="19" t="s">
        <v>102</v>
      </c>
      <c r="AX2" s="13" t="s">
        <v>30</v>
      </c>
      <c r="AY2" s="19" t="s">
        <v>53</v>
      </c>
      <c r="AZ2" s="19" t="s">
        <v>54</v>
      </c>
      <c r="BA2" s="19" t="s">
        <v>55</v>
      </c>
      <c r="BB2" s="19" t="s">
        <v>56</v>
      </c>
      <c r="BC2" s="19" t="s">
        <v>57</v>
      </c>
      <c r="BD2" s="19" t="s">
        <v>58</v>
      </c>
      <c r="BE2" s="19" t="s">
        <v>59</v>
      </c>
      <c r="BF2" s="19" t="s">
        <v>60</v>
      </c>
      <c r="BG2" s="19" t="s">
        <v>61</v>
      </c>
      <c r="BH2" s="19" t="s">
        <v>62</v>
      </c>
      <c r="BI2" s="19" t="s">
        <v>63</v>
      </c>
      <c r="BJ2" s="19" t="s">
        <v>103</v>
      </c>
      <c r="BK2" s="13" t="s">
        <v>31</v>
      </c>
      <c r="BL2" s="19" t="s">
        <v>64</v>
      </c>
      <c r="BM2" s="19" t="s">
        <v>65</v>
      </c>
      <c r="BN2" s="19" t="s">
        <v>66</v>
      </c>
      <c r="BO2" s="19" t="s">
        <v>67</v>
      </c>
      <c r="BP2" s="19" t="s">
        <v>68</v>
      </c>
      <c r="BQ2" s="19" t="s">
        <v>69</v>
      </c>
      <c r="BR2" s="19" t="s">
        <v>70</v>
      </c>
      <c r="BS2" s="19" t="s">
        <v>71</v>
      </c>
      <c r="BT2" s="19" t="s">
        <v>72</v>
      </c>
      <c r="BU2" s="19" t="s">
        <v>73</v>
      </c>
      <c r="BV2" s="19" t="s">
        <v>74</v>
      </c>
      <c r="BW2" s="19" t="s">
        <v>104</v>
      </c>
      <c r="BX2" s="13" t="s">
        <v>27</v>
      </c>
      <c r="BY2" s="19" t="s">
        <v>75</v>
      </c>
      <c r="BZ2" s="19" t="s">
        <v>76</v>
      </c>
      <c r="CA2" s="19" t="s">
        <v>77</v>
      </c>
      <c r="CB2" s="19" t="s">
        <v>78</v>
      </c>
      <c r="CC2" s="19" t="s">
        <v>79</v>
      </c>
      <c r="CD2" s="19" t="s">
        <v>80</v>
      </c>
      <c r="CE2" s="19" t="s">
        <v>81</v>
      </c>
      <c r="CF2" s="19" t="s">
        <v>82</v>
      </c>
      <c r="CG2" s="19" t="s">
        <v>83</v>
      </c>
      <c r="CH2" s="19" t="s">
        <v>84</v>
      </c>
      <c r="CI2" s="19" t="s">
        <v>85</v>
      </c>
      <c r="CJ2" s="19" t="s">
        <v>105</v>
      </c>
      <c r="CK2" s="13" t="s">
        <v>28</v>
      </c>
      <c r="CL2" s="19" t="s">
        <v>86</v>
      </c>
      <c r="CM2" s="19" t="s">
        <v>87</v>
      </c>
      <c r="CN2" s="19" t="s">
        <v>88</v>
      </c>
      <c r="CO2" s="19" t="s">
        <v>89</v>
      </c>
      <c r="CP2" s="19" t="s">
        <v>90</v>
      </c>
      <c r="CQ2" s="19" t="s">
        <v>91</v>
      </c>
      <c r="CR2" s="19" t="s">
        <v>92</v>
      </c>
      <c r="CS2" s="19" t="s">
        <v>93</v>
      </c>
      <c r="CT2" s="19" t="s">
        <v>94</v>
      </c>
      <c r="CU2" s="19" t="s">
        <v>95</v>
      </c>
      <c r="CV2" s="19" t="s">
        <v>96</v>
      </c>
      <c r="CW2" s="19" t="s">
        <v>99</v>
      </c>
      <c r="CX2" s="13" t="s">
        <v>108</v>
      </c>
      <c r="CY2" s="19" t="s">
        <v>113</v>
      </c>
      <c r="CZ2" s="19" t="s">
        <v>114</v>
      </c>
      <c r="DA2" s="19" t="s">
        <v>115</v>
      </c>
      <c r="DB2" s="19" t="s">
        <v>116</v>
      </c>
      <c r="DC2" s="19" t="s">
        <v>117</v>
      </c>
      <c r="DD2" s="19" t="s">
        <v>118</v>
      </c>
      <c r="DE2" s="19" t="s">
        <v>119</v>
      </c>
      <c r="DF2" s="19" t="s">
        <v>120</v>
      </c>
      <c r="DG2" s="19" t="s">
        <v>121</v>
      </c>
      <c r="DH2" s="19" t="s">
        <v>122</v>
      </c>
      <c r="DI2" s="19" t="s">
        <v>123</v>
      </c>
      <c r="DJ2" s="19" t="s">
        <v>124</v>
      </c>
      <c r="DK2" s="13" t="s">
        <v>21</v>
      </c>
      <c r="DL2" s="13" t="s">
        <v>22</v>
      </c>
      <c r="DM2" s="13" t="s">
        <v>26</v>
      </c>
    </row>
    <row r="3" spans="1:117" s="16" customFormat="1" ht="24.95" customHeight="1" x14ac:dyDescent="0.15">
      <c r="A3" s="14">
        <f>ROW()-2</f>
        <v>1</v>
      </c>
      <c r="B3" s="4"/>
      <c r="C3" s="4"/>
      <c r="D3" s="6"/>
      <c r="E3" s="10"/>
      <c r="F3" s="7"/>
      <c r="G3" s="5"/>
      <c r="H3" s="5"/>
      <c r="I3" s="6"/>
      <c r="J3" s="6"/>
      <c r="K3" s="6"/>
      <c r="L3" s="8"/>
      <c r="M3" s="8"/>
      <c r="N3" s="8"/>
      <c r="O3" s="9"/>
      <c r="P3" s="5">
        <f>ROUND(D3+E3+F3+H3+I3+K3+L3+M3+N3+O3-G3-J3,2)</f>
        <v>0</v>
      </c>
      <c r="Q3" s="10"/>
      <c r="R3" s="6"/>
      <c r="S3" s="10"/>
      <c r="T3" s="10"/>
      <c r="U3" s="10">
        <f>ROUND(P3-Q3-R3-S3-T3,2)</f>
        <v>0</v>
      </c>
      <c r="V3" s="5">
        <f t="shared" ref="V3:V12" si="0">IF(DM3&lt;0,0,DM3)</f>
        <v>0</v>
      </c>
      <c r="W3" s="5"/>
      <c r="X3" s="5">
        <f>ROUND(U3-V3+W3,2)</f>
        <v>0</v>
      </c>
      <c r="Y3" s="5"/>
      <c r="Z3" s="5">
        <f t="shared" ref="Z3:Z12" si="1">AK3-Y3</f>
        <v>0</v>
      </c>
      <c r="AA3" s="5">
        <f>AK3-Z3-Y3</f>
        <v>0</v>
      </c>
      <c r="AB3" s="5">
        <f>AK3-AA3-Z3-Y3</f>
        <v>0</v>
      </c>
      <c r="AC3" s="5">
        <f>AK3-AA3-Z3-Y3-AB3</f>
        <v>0</v>
      </c>
      <c r="AD3" s="5">
        <f>AK3-AC3-AB3-AA3-Z3-Y3</f>
        <v>0</v>
      </c>
      <c r="AE3" s="5">
        <f>AK3-AD3-AC3-AB3-AA3-Z3-Y3</f>
        <v>0</v>
      </c>
      <c r="AF3" s="5">
        <f>AK3-AE3-AD3-AC3-AB3-AA3-Z3-Y3</f>
        <v>0</v>
      </c>
      <c r="AG3" s="5">
        <f>AK3-AF3-AE3-AD3-AC3-AB3-AA3-Z3-Y3</f>
        <v>0</v>
      </c>
      <c r="AH3" s="5">
        <f>AK3-AG3-AF3-AE3-AD3-AC3-AB3-AA3-Z3-Y3</f>
        <v>0</v>
      </c>
      <c r="AI3" s="5">
        <f>AK3-AH3-AG3-AF3-AE3-AD3-AC3-AB3-AA3-Z3-Y3</f>
        <v>0</v>
      </c>
      <c r="AJ3" s="5">
        <f>AK3-Y3-Z3-AA3-AB3-AC3-AD3-AE3-AF3-AG3-AH3-AI3</f>
        <v>0</v>
      </c>
      <c r="AK3" s="10"/>
      <c r="AL3" s="5"/>
      <c r="AM3" s="5">
        <f>AX3-AL3</f>
        <v>0</v>
      </c>
      <c r="AN3" s="5">
        <f>AX3-AM3-AL3</f>
        <v>0</v>
      </c>
      <c r="AO3" s="5">
        <f>AX3-AN3-AM3-AL3</f>
        <v>0</v>
      </c>
      <c r="AP3" s="5">
        <f>AX3-AN3-AM3-AL3-AO3</f>
        <v>0</v>
      </c>
      <c r="AQ3" s="5">
        <f>AX3-AP3-AO3-AN3-AM3-AL3</f>
        <v>0</v>
      </c>
      <c r="AR3" s="5">
        <f>AX3-AQ3-AP3-AO3-AN3-AM3-AL3</f>
        <v>0</v>
      </c>
      <c r="AS3" s="5">
        <f>AX3-AR3-AQ3-AP3-AO3-AN3-AM3-AL3</f>
        <v>0</v>
      </c>
      <c r="AT3" s="5">
        <f>AX3-AS3-AR3-AQ3-AP3-AO3-AN3-AM3-AL3</f>
        <v>0</v>
      </c>
      <c r="AU3" s="5">
        <f>AX3-AT3-AS3-AR3-AQ3-AP3-AO3-AN3-AM3-AL3</f>
        <v>0</v>
      </c>
      <c r="AV3" s="5">
        <f>AX3-AU3-AT3-AS3-AR3-AQ3-AP3-AO3-AN3-AM3-AL3</f>
        <v>0</v>
      </c>
      <c r="AW3" s="5">
        <f>AX3-AL3-AM3-AN3-AO3-AP3-AQ3-AR3-AS3-AT3-AU3-AV3</f>
        <v>0</v>
      </c>
      <c r="AX3" s="10"/>
      <c r="AY3" s="5"/>
      <c r="AZ3" s="5">
        <f>BK3-AY3</f>
        <v>0</v>
      </c>
      <c r="BA3" s="5">
        <f>BK3-AZ3-AY3</f>
        <v>0</v>
      </c>
      <c r="BB3" s="5">
        <f>BK3-BA3-AZ3-AY3</f>
        <v>0</v>
      </c>
      <c r="BC3" s="5">
        <f>BK3-AY3-AZ3-BA3-BB3</f>
        <v>0</v>
      </c>
      <c r="BD3" s="5">
        <f>BK3-BC3-BB3-BA3-AZ3-AY3</f>
        <v>0</v>
      </c>
      <c r="BE3" s="5">
        <f>BK3-BD3-BC3-BB3-BA3-AZ3-AY3</f>
        <v>0</v>
      </c>
      <c r="BF3" s="5">
        <f>BK3-BE3-BD3-BC3-BB3-BA3-AZ3-AY3</f>
        <v>0</v>
      </c>
      <c r="BG3" s="5">
        <f>BK3-BF3-BE3-BD3-BC3-BB3-BA3-AZ3-AY3</f>
        <v>0</v>
      </c>
      <c r="BH3" s="5">
        <f>BK3-BG3-BF3-BE3-BD3-BC3-BB3-BA3-AZ3-AY3</f>
        <v>0</v>
      </c>
      <c r="BI3" s="5">
        <f>BK3-BH3-BG3-BF3-BE3-BD3-BC3-BB3-BA3-AZ3-AY3</f>
        <v>0</v>
      </c>
      <c r="BJ3" s="5">
        <f>BK3-AY3-AZ3-BA3-BB3-BC3-BD3-BE3-BF3-BG3-BH3-BI3</f>
        <v>0</v>
      </c>
      <c r="BK3" s="10"/>
      <c r="BL3" s="5"/>
      <c r="BM3" s="5">
        <f>BX3-BL3</f>
        <v>0</v>
      </c>
      <c r="BN3" s="5">
        <f>BX3-BM3-BL3</f>
        <v>0</v>
      </c>
      <c r="BO3" s="5">
        <f>BX3-BN3-BM3-BL3</f>
        <v>0</v>
      </c>
      <c r="BP3" s="5">
        <f>BX3-BN3-BM3-BL3-BO3</f>
        <v>0</v>
      </c>
      <c r="BQ3" s="5">
        <f>BX3-BP3-BO3-BN3-BM3-BL3</f>
        <v>0</v>
      </c>
      <c r="BR3" s="5">
        <f>BX3-BQ3-BP3-BO3-BN3-BM3-BL3</f>
        <v>0</v>
      </c>
      <c r="BS3" s="5">
        <f>BX3-BR3-BQ3-BP3-BO3-BN3-BM3-BL3</f>
        <v>0</v>
      </c>
      <c r="BT3" s="5">
        <f>BX3-BS3-BR3-BQ3-BP3-BO3-BN3-BM3-BL3</f>
        <v>0</v>
      </c>
      <c r="BU3" s="5">
        <f>BX3-BT3-BS3-BR3-BQ3-BP3-BO3-BN3-BM3-BL3</f>
        <v>0</v>
      </c>
      <c r="BV3" s="5">
        <f>BX3-BU3-BT3-BS3-BR3-BQ3-BP3-BO3-BN3-BM3-BL3</f>
        <v>0</v>
      </c>
      <c r="BW3" s="5">
        <f>BX3-BL3-BM3-BN3-BO3-BP3-BQ3-BR3-BS3-BT3-BU3-BV3</f>
        <v>0</v>
      </c>
      <c r="BX3" s="10"/>
      <c r="BY3" s="5"/>
      <c r="BZ3" s="5">
        <f>CK3-BY3</f>
        <v>0</v>
      </c>
      <c r="CA3" s="5">
        <f>CK3-BZ3-BY3</f>
        <v>0</v>
      </c>
      <c r="CB3" s="5">
        <f>CK3-CA3-BZ3-BY3</f>
        <v>0</v>
      </c>
      <c r="CC3" s="5">
        <f>CK3-CA3-BZ3-BY3-CB3</f>
        <v>0</v>
      </c>
      <c r="CD3" s="5">
        <f>CK3-CC3-CB3-CA3-BZ3-BY3</f>
        <v>0</v>
      </c>
      <c r="CE3" s="5">
        <f>CK3-CD3-CC3-CB3-CA3-BZ3-BY3</f>
        <v>0</v>
      </c>
      <c r="CF3" s="5">
        <f>CK3-CE3-CD3-CC3-CB3-CA3-BZ3-BY3</f>
        <v>0</v>
      </c>
      <c r="CG3" s="5">
        <f>CK3-CF3-CE3-CD3-CC3-CB3-CA3-BZ3-BY3</f>
        <v>0</v>
      </c>
      <c r="CH3" s="5">
        <f>CK3-CG3-CF3-CE3-CD3-CC3-CB3-CA3-BZ3-BY3</f>
        <v>0</v>
      </c>
      <c r="CI3" s="5">
        <f>CK3-CH3-CG3-CF3-CE3-CD3-CC3-CB3-CA3-BZ3-BY3</f>
        <v>0</v>
      </c>
      <c r="CJ3" s="5">
        <f>CK3-BY3-BZ3-CA3-CB3-CC3-CD3-CE3-CF3-CG3-CH3-CI3</f>
        <v>0</v>
      </c>
      <c r="CK3" s="10"/>
      <c r="CL3" s="5">
        <f t="shared" ref="CL3:CL12" si="2">$U3-Y3-AL3-AY3-BL3-BY3</f>
        <v>0</v>
      </c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10">
        <f>SUM(CL3:CW3)</f>
        <v>0</v>
      </c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>
        <f t="shared" ref="DK3:DK12" si="3">COUNTA(CL3:CW3)</f>
        <v>1</v>
      </c>
      <c r="DL3" s="10">
        <f>ROUND(MAX((CX3-5000*DK3)*{0.03,0.1,0.2,0.25,0.3,0.35,0.45}-{0,2520,16920,31920,52920,85920,181920},0),2)</f>
        <v>0</v>
      </c>
      <c r="DM3" s="10">
        <f>DL3-DJ3-DI3-DH3-DG3-DF3-DE3-DD3-DC3-DB3-DA3-CZ3-CY3</f>
        <v>0</v>
      </c>
    </row>
    <row r="4" spans="1:117" s="17" customFormat="1" ht="24.95" customHeight="1" x14ac:dyDescent="0.15">
      <c r="A4" s="14">
        <f>ROW()-2</f>
        <v>2</v>
      </c>
      <c r="B4" s="4"/>
      <c r="C4" s="4"/>
      <c r="D4" s="6"/>
      <c r="E4" s="10"/>
      <c r="F4" s="7"/>
      <c r="G4" s="5"/>
      <c r="H4" s="5"/>
      <c r="I4" s="6"/>
      <c r="J4" s="6"/>
      <c r="K4" s="6"/>
      <c r="L4" s="8"/>
      <c r="M4" s="8"/>
      <c r="N4" s="8"/>
      <c r="O4" s="9"/>
      <c r="P4" s="5">
        <f t="shared" ref="P4:P12" si="4">ROUND(D4+E4+F4+H4+I4+K4+L4+M4+N4+O4-G4-J4,2)</f>
        <v>0</v>
      </c>
      <c r="Q4" s="10"/>
      <c r="R4" s="6"/>
      <c r="S4" s="10"/>
      <c r="T4" s="10"/>
      <c r="U4" s="10">
        <f t="shared" ref="U4:U12" si="5">ROUND(P4-Q4-R4-S4-T4,2)</f>
        <v>0</v>
      </c>
      <c r="V4" s="5">
        <f t="shared" si="0"/>
        <v>0</v>
      </c>
      <c r="W4" s="5"/>
      <c r="X4" s="5">
        <f t="shared" ref="X4:X12" si="6">ROUND(U4-V4+W4,2)</f>
        <v>0</v>
      </c>
      <c r="Y4" s="5"/>
      <c r="Z4" s="5">
        <f t="shared" si="1"/>
        <v>0</v>
      </c>
      <c r="AA4" s="5">
        <f t="shared" ref="AA4:AA12" si="7">AK4-Z4-Y4</f>
        <v>0</v>
      </c>
      <c r="AB4" s="5">
        <f t="shared" ref="AB4:AB12" si="8">AK4-AA4-Z4-Y4</f>
        <v>0</v>
      </c>
      <c r="AC4" s="5">
        <f t="shared" ref="AC4:AC12" si="9">AK4-AA4-Z4-Y4-AB4</f>
        <v>0</v>
      </c>
      <c r="AD4" s="5">
        <f t="shared" ref="AD4:AD12" si="10">AK4-AC4-AB4-AA4-Z4-Y4</f>
        <v>0</v>
      </c>
      <c r="AE4" s="5">
        <f t="shared" ref="AE4:AE12" si="11">AK4-AD4-AC4-AB4-AA4-Z4-Y4</f>
        <v>0</v>
      </c>
      <c r="AF4" s="5">
        <f t="shared" ref="AF4:AF12" si="12">AK4-AE4-AD4-AC4-AB4-AA4-Z4-Y4</f>
        <v>0</v>
      </c>
      <c r="AG4" s="5">
        <f t="shared" ref="AG4:AG12" si="13">AK4-AF4-AE4-AD4-AC4-AB4-AA4-Z4-Y4</f>
        <v>0</v>
      </c>
      <c r="AH4" s="5">
        <f t="shared" ref="AH4:AH12" si="14">AK4-AG4-AF4-AE4-AD4-AC4-AB4-AA4-Z4-Y4</f>
        <v>0</v>
      </c>
      <c r="AI4" s="5">
        <f t="shared" ref="AI4:AI12" si="15">AK4-AH4-AG4-AF4-AE4-AD4-AC4-AB4-AA4-Z4-Y4</f>
        <v>0</v>
      </c>
      <c r="AJ4" s="5">
        <f t="shared" ref="AJ4:AJ12" si="16">AK4-Y4-Z4-AA4-AB4-AC4-AD4-AE4-AF4-AG4-AH4-AI4</f>
        <v>0</v>
      </c>
      <c r="AK4" s="10"/>
      <c r="AL4" s="5"/>
      <c r="AM4" s="5">
        <f t="shared" ref="AM4:AM12" si="17">AX4-AL4</f>
        <v>0</v>
      </c>
      <c r="AN4" s="5">
        <f t="shared" ref="AN4:AN12" si="18">AX4-AM4-AL4</f>
        <v>0</v>
      </c>
      <c r="AO4" s="5">
        <f t="shared" ref="AO4:AO12" si="19">AX4-AN4-AM4-AL4</f>
        <v>0</v>
      </c>
      <c r="AP4" s="5">
        <f t="shared" ref="AP4:AP12" si="20">AX4-AN4-AM4-AL4-AO4</f>
        <v>0</v>
      </c>
      <c r="AQ4" s="5">
        <f t="shared" ref="AQ4:AQ12" si="21">AX4-AP4-AO4-AN4-AM4-AL4</f>
        <v>0</v>
      </c>
      <c r="AR4" s="5">
        <f t="shared" ref="AR4:AR12" si="22">AX4-AQ4-AP4-AO4-AN4-AM4-AL4</f>
        <v>0</v>
      </c>
      <c r="AS4" s="5">
        <f t="shared" ref="AS4:AS12" si="23">AX4-AR4-AQ4-AP4-AO4-AN4-AM4-AL4</f>
        <v>0</v>
      </c>
      <c r="AT4" s="5">
        <f t="shared" ref="AT4:AT12" si="24">AX4-AS4-AR4-AQ4-AP4-AO4-AN4-AM4-AL4</f>
        <v>0</v>
      </c>
      <c r="AU4" s="5">
        <f t="shared" ref="AU4:AU12" si="25">AX4-AT4-AS4-AR4-AQ4-AP4-AO4-AN4-AM4-AL4</f>
        <v>0</v>
      </c>
      <c r="AV4" s="5">
        <f t="shared" ref="AV4:AV12" si="26">AX4-AU4-AT4-AS4-AR4-AQ4-AP4-AO4-AN4-AM4-AL4</f>
        <v>0</v>
      </c>
      <c r="AW4" s="5">
        <f t="shared" ref="AW4:AW12" si="27">AX4-AL4-AM4-AN4-AO4-AP4-AQ4-AR4-AS4-AT4-AU4-AV4</f>
        <v>0</v>
      </c>
      <c r="AX4" s="10"/>
      <c r="AY4" s="5"/>
      <c r="AZ4" s="5">
        <f t="shared" ref="AZ4:AZ12" si="28">BK4-AY4</f>
        <v>0</v>
      </c>
      <c r="BA4" s="5">
        <f t="shared" ref="BA4:BA12" si="29">BK4-AZ4-AY4</f>
        <v>0</v>
      </c>
      <c r="BB4" s="5">
        <f t="shared" ref="BB4:BB12" si="30">BK4-BA4-AZ4-AY4</f>
        <v>0</v>
      </c>
      <c r="BC4" s="5">
        <f t="shared" ref="BC4:BC12" si="31">BK4-BA4-AZ4-AY4</f>
        <v>0</v>
      </c>
      <c r="BD4" s="5">
        <f t="shared" ref="BD4:BD12" si="32">BK4-BC4-BB4-BA4-AZ4-AY4</f>
        <v>0</v>
      </c>
      <c r="BE4" s="5">
        <f t="shared" ref="BE4:BE12" si="33">BK4-BD4-BC4-BB4-BA4-AZ4-AY4</f>
        <v>0</v>
      </c>
      <c r="BF4" s="5">
        <f t="shared" ref="BF4:BF12" si="34">BK4-BE4-BD4-BC4-BB4-BA4-AZ4-AY4</f>
        <v>0</v>
      </c>
      <c r="BG4" s="5">
        <f t="shared" ref="BG4:BG12" si="35">BK4-BF4-BE4-BD4-BC4-BB4-BA4-AZ4-AY4</f>
        <v>0</v>
      </c>
      <c r="BH4" s="5">
        <f t="shared" ref="BH4:BH12" si="36">BK4-BG4-BF4-BE4-BD4-BC4-BB4-BA4-AZ4-AY4</f>
        <v>0</v>
      </c>
      <c r="BI4" s="5">
        <f t="shared" ref="BI4:BI12" si="37">BK4-BH4-BG4-BF4-BE4-BD4-BC4-BB4-BA4-AZ4-AY4</f>
        <v>0</v>
      </c>
      <c r="BJ4" s="5">
        <f t="shared" ref="BJ4:BJ12" si="38">BK4-AY4-AZ4-BA4-BB4-BC4-BD4-BE4-BF4-BG4-BH4-BI4</f>
        <v>0</v>
      </c>
      <c r="BK4" s="10"/>
      <c r="BL4" s="5"/>
      <c r="BM4" s="5">
        <f t="shared" ref="BM4:BM12" si="39">BX4-BL4</f>
        <v>0</v>
      </c>
      <c r="BN4" s="5">
        <f t="shared" ref="BN4:BN12" si="40">BX4-BM4-BL4</f>
        <v>0</v>
      </c>
      <c r="BO4" s="5">
        <f t="shared" ref="BO4:BO12" si="41">BX4-BN4-BM4-BL4</f>
        <v>0</v>
      </c>
      <c r="BP4" s="5">
        <f t="shared" ref="BP4:BP12" si="42">BX4-BN4-BM4-BL4-BO4</f>
        <v>0</v>
      </c>
      <c r="BQ4" s="5">
        <f t="shared" ref="BQ4:BQ12" si="43">BX4-BP4-BO4-BN4-BM4-BL4</f>
        <v>0</v>
      </c>
      <c r="BR4" s="5">
        <f t="shared" ref="BR4:BR12" si="44">BX4-BQ4-BP4-BO4-BN4-BM4-BL4</f>
        <v>0</v>
      </c>
      <c r="BS4" s="5">
        <f t="shared" ref="BS4:BS12" si="45">BX4-BR4-BQ4-BP4-BO4-BN4-BM4-BL4</f>
        <v>0</v>
      </c>
      <c r="BT4" s="5">
        <f t="shared" ref="BT4:BT12" si="46">BX4-BS4-BR4-BQ4-BP4-BO4-BN4-BM4-BL4</f>
        <v>0</v>
      </c>
      <c r="BU4" s="5">
        <f t="shared" ref="BU4:BU12" si="47">BX4-BT4-BS4-BR4-BQ4-BP4-BO4-BN4-BM4-BL4</f>
        <v>0</v>
      </c>
      <c r="BV4" s="5">
        <f t="shared" ref="BV4:BV12" si="48">BX4-BU4-BT4-BS4-BR4-BQ4-BP4-BO4-BN4-BM4-BL4</f>
        <v>0</v>
      </c>
      <c r="BW4" s="5">
        <f t="shared" ref="BW4:BW12" si="49">BX4-BL4-BM4-BN4-BO4-BP4-BQ4-BR4-BS4-BT4-BU4-BV4</f>
        <v>0</v>
      </c>
      <c r="BX4" s="10"/>
      <c r="BY4" s="5"/>
      <c r="BZ4" s="5">
        <f t="shared" ref="BZ4:BZ12" si="50">CK4-BY4</f>
        <v>0</v>
      </c>
      <c r="CA4" s="5">
        <f t="shared" ref="CA4:CA12" si="51">CK4-BZ4-BY4</f>
        <v>0</v>
      </c>
      <c r="CB4" s="5">
        <f t="shared" ref="CB4:CB12" si="52">CK4-CA4-BZ4-BY4</f>
        <v>0</v>
      </c>
      <c r="CC4" s="5">
        <f t="shared" ref="CC4:CC12" si="53">CK4-CA4-BZ4-BY4-CB4</f>
        <v>0</v>
      </c>
      <c r="CD4" s="5">
        <f t="shared" ref="CD4:CD12" si="54">CK4-CC4-CB4-CA4-BZ4-BY4</f>
        <v>0</v>
      </c>
      <c r="CE4" s="5">
        <f t="shared" ref="CE4:CE12" si="55">CK4-CD4-CC4-CB4-CA4-BZ4-BY4</f>
        <v>0</v>
      </c>
      <c r="CF4" s="5">
        <f t="shared" ref="CF4:CF12" si="56">CK4-CE4-CD4-CC4-CB4-CA4-BZ4-BY4</f>
        <v>0</v>
      </c>
      <c r="CG4" s="5">
        <f t="shared" ref="CG4:CG12" si="57">CK4-CF4-CE4-CD4-CC4-CB4-CA4-BZ4-BY4</f>
        <v>0</v>
      </c>
      <c r="CH4" s="5">
        <f t="shared" ref="CH4:CH12" si="58">CK4-CG4-CF4-CE4-CD4-CC4-CB4-CA4-BZ4-BY4</f>
        <v>0</v>
      </c>
      <c r="CI4" s="5">
        <f t="shared" ref="CI4:CI12" si="59">CK4-CH4-CG4-CF4-CE4-CD4-CC4-CB4-CA4-BZ4-BY4</f>
        <v>0</v>
      </c>
      <c r="CJ4" s="5">
        <f t="shared" ref="CJ4:CJ12" si="60">CK4-BY4-BZ4-CA4-CB4-CC4-CD4-CE4-CF4-CG4-CH4-CI4</f>
        <v>0</v>
      </c>
      <c r="CK4" s="10"/>
      <c r="CL4" s="5">
        <f t="shared" si="2"/>
        <v>0</v>
      </c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10">
        <f t="shared" ref="CX4:CX12" si="61">SUM(CL4:CW4)</f>
        <v>0</v>
      </c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>
        <f t="shared" si="3"/>
        <v>1</v>
      </c>
      <c r="DL4" s="10">
        <f>ROUND(MAX((CX4-5000*DK4)*{0.03,0.1,0.2,0.25,0.3,0.35,0.45}-{0,2520,16920,31920,52920,85920,181920},0),2)</f>
        <v>0</v>
      </c>
      <c r="DM4" s="10">
        <f t="shared" ref="DM4:DM12" si="62">DL4-DJ4-DI4-DH4-DG4-DF4-DE4-DD4-DC4-DB4-DA4-CZ4-CY4</f>
        <v>0</v>
      </c>
    </row>
    <row r="5" spans="1:117" s="16" customFormat="1" ht="24.95" customHeight="1" x14ac:dyDescent="0.15">
      <c r="A5" s="14">
        <f>ROW()-2</f>
        <v>3</v>
      </c>
      <c r="B5" s="4"/>
      <c r="C5" s="4"/>
      <c r="D5" s="6"/>
      <c r="E5" s="10"/>
      <c r="F5" s="7"/>
      <c r="G5" s="5"/>
      <c r="H5" s="5"/>
      <c r="I5" s="6"/>
      <c r="J5" s="6"/>
      <c r="K5" s="6"/>
      <c r="L5" s="8"/>
      <c r="M5" s="8"/>
      <c r="N5" s="8"/>
      <c r="O5" s="9"/>
      <c r="P5" s="5">
        <f t="shared" si="4"/>
        <v>0</v>
      </c>
      <c r="Q5" s="10"/>
      <c r="R5" s="6"/>
      <c r="S5" s="10"/>
      <c r="T5" s="10"/>
      <c r="U5" s="10">
        <f t="shared" si="5"/>
        <v>0</v>
      </c>
      <c r="V5" s="5">
        <f t="shared" si="0"/>
        <v>0</v>
      </c>
      <c r="W5" s="5"/>
      <c r="X5" s="5">
        <f t="shared" si="6"/>
        <v>0</v>
      </c>
      <c r="Y5" s="5"/>
      <c r="Z5" s="5">
        <f t="shared" si="1"/>
        <v>0</v>
      </c>
      <c r="AA5" s="5">
        <f t="shared" si="7"/>
        <v>0</v>
      </c>
      <c r="AB5" s="5">
        <f t="shared" si="8"/>
        <v>0</v>
      </c>
      <c r="AC5" s="5">
        <f t="shared" si="9"/>
        <v>0</v>
      </c>
      <c r="AD5" s="5">
        <f t="shared" si="10"/>
        <v>0</v>
      </c>
      <c r="AE5" s="5">
        <f t="shared" si="11"/>
        <v>0</v>
      </c>
      <c r="AF5" s="5">
        <f t="shared" si="12"/>
        <v>0</v>
      </c>
      <c r="AG5" s="5">
        <f t="shared" si="13"/>
        <v>0</v>
      </c>
      <c r="AH5" s="5">
        <f t="shared" si="14"/>
        <v>0</v>
      </c>
      <c r="AI5" s="5">
        <f t="shared" si="15"/>
        <v>0</v>
      </c>
      <c r="AJ5" s="5">
        <f t="shared" si="16"/>
        <v>0</v>
      </c>
      <c r="AK5" s="10"/>
      <c r="AL5" s="5"/>
      <c r="AM5" s="5">
        <f t="shared" si="17"/>
        <v>0</v>
      </c>
      <c r="AN5" s="5">
        <f t="shared" si="18"/>
        <v>0</v>
      </c>
      <c r="AO5" s="5">
        <f t="shared" si="19"/>
        <v>0</v>
      </c>
      <c r="AP5" s="5">
        <f t="shared" si="20"/>
        <v>0</v>
      </c>
      <c r="AQ5" s="5">
        <f t="shared" si="21"/>
        <v>0</v>
      </c>
      <c r="AR5" s="5">
        <f t="shared" si="22"/>
        <v>0</v>
      </c>
      <c r="AS5" s="5">
        <f t="shared" si="23"/>
        <v>0</v>
      </c>
      <c r="AT5" s="5">
        <f t="shared" si="24"/>
        <v>0</v>
      </c>
      <c r="AU5" s="5">
        <f t="shared" si="25"/>
        <v>0</v>
      </c>
      <c r="AV5" s="5">
        <f t="shared" si="26"/>
        <v>0</v>
      </c>
      <c r="AW5" s="5">
        <f t="shared" si="27"/>
        <v>0</v>
      </c>
      <c r="AX5" s="10"/>
      <c r="AY5" s="5"/>
      <c r="AZ5" s="5">
        <f t="shared" si="28"/>
        <v>0</v>
      </c>
      <c r="BA5" s="5">
        <f t="shared" si="29"/>
        <v>0</v>
      </c>
      <c r="BB5" s="5">
        <f t="shared" si="30"/>
        <v>0</v>
      </c>
      <c r="BC5" s="5">
        <f t="shared" si="31"/>
        <v>0</v>
      </c>
      <c r="BD5" s="5">
        <f t="shared" si="32"/>
        <v>0</v>
      </c>
      <c r="BE5" s="5">
        <f t="shared" si="33"/>
        <v>0</v>
      </c>
      <c r="BF5" s="5">
        <f t="shared" si="34"/>
        <v>0</v>
      </c>
      <c r="BG5" s="5">
        <f t="shared" si="35"/>
        <v>0</v>
      </c>
      <c r="BH5" s="5">
        <f t="shared" si="36"/>
        <v>0</v>
      </c>
      <c r="BI5" s="5">
        <f t="shared" si="37"/>
        <v>0</v>
      </c>
      <c r="BJ5" s="5">
        <f t="shared" si="38"/>
        <v>0</v>
      </c>
      <c r="BK5" s="10"/>
      <c r="BL5" s="5"/>
      <c r="BM5" s="5">
        <f t="shared" si="39"/>
        <v>0</v>
      </c>
      <c r="BN5" s="5">
        <f t="shared" si="40"/>
        <v>0</v>
      </c>
      <c r="BO5" s="5">
        <f t="shared" si="41"/>
        <v>0</v>
      </c>
      <c r="BP5" s="5">
        <f t="shared" si="42"/>
        <v>0</v>
      </c>
      <c r="BQ5" s="5">
        <f t="shared" si="43"/>
        <v>0</v>
      </c>
      <c r="BR5" s="5">
        <f t="shared" si="44"/>
        <v>0</v>
      </c>
      <c r="BS5" s="5">
        <f t="shared" si="45"/>
        <v>0</v>
      </c>
      <c r="BT5" s="5">
        <f t="shared" si="46"/>
        <v>0</v>
      </c>
      <c r="BU5" s="5">
        <f t="shared" si="47"/>
        <v>0</v>
      </c>
      <c r="BV5" s="5">
        <f t="shared" si="48"/>
        <v>0</v>
      </c>
      <c r="BW5" s="5">
        <f t="shared" si="49"/>
        <v>0</v>
      </c>
      <c r="BX5" s="10"/>
      <c r="BY5" s="5"/>
      <c r="BZ5" s="5">
        <f t="shared" si="50"/>
        <v>0</v>
      </c>
      <c r="CA5" s="5">
        <f t="shared" si="51"/>
        <v>0</v>
      </c>
      <c r="CB5" s="5">
        <f t="shared" si="52"/>
        <v>0</v>
      </c>
      <c r="CC5" s="5">
        <f t="shared" si="53"/>
        <v>0</v>
      </c>
      <c r="CD5" s="5">
        <f t="shared" si="54"/>
        <v>0</v>
      </c>
      <c r="CE5" s="5">
        <f t="shared" si="55"/>
        <v>0</v>
      </c>
      <c r="CF5" s="5">
        <f t="shared" si="56"/>
        <v>0</v>
      </c>
      <c r="CG5" s="5">
        <f t="shared" si="57"/>
        <v>0</v>
      </c>
      <c r="CH5" s="5">
        <f t="shared" si="58"/>
        <v>0</v>
      </c>
      <c r="CI5" s="5">
        <f t="shared" si="59"/>
        <v>0</v>
      </c>
      <c r="CJ5" s="5">
        <f t="shared" si="60"/>
        <v>0</v>
      </c>
      <c r="CK5" s="10"/>
      <c r="CL5" s="5">
        <f t="shared" si="2"/>
        <v>0</v>
      </c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10">
        <f t="shared" si="61"/>
        <v>0</v>
      </c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>
        <f t="shared" si="3"/>
        <v>1</v>
      </c>
      <c r="DL5" s="10">
        <f>ROUND(MAX((CX5-5000*DK5)*{0.03,0.1,0.2,0.25,0.3,0.35,0.45}-{0,2520,16920,31920,52920,85920,181920},0),2)</f>
        <v>0</v>
      </c>
      <c r="DM5" s="10">
        <f t="shared" si="62"/>
        <v>0</v>
      </c>
    </row>
    <row r="6" spans="1:117" s="16" customFormat="1" ht="24.95" customHeight="1" x14ac:dyDescent="0.15">
      <c r="A6" s="14">
        <f t="shared" ref="A6:A12" si="63">ROW()-2</f>
        <v>4</v>
      </c>
      <c r="B6" s="4"/>
      <c r="C6" s="4"/>
      <c r="D6" s="6"/>
      <c r="E6" s="10"/>
      <c r="F6" s="7"/>
      <c r="G6" s="5"/>
      <c r="H6" s="5"/>
      <c r="I6" s="6"/>
      <c r="J6" s="6"/>
      <c r="K6" s="6"/>
      <c r="L6" s="8"/>
      <c r="M6" s="8"/>
      <c r="N6" s="8"/>
      <c r="O6" s="9"/>
      <c r="P6" s="5">
        <f t="shared" si="4"/>
        <v>0</v>
      </c>
      <c r="Q6" s="10"/>
      <c r="R6" s="6"/>
      <c r="S6" s="10"/>
      <c r="T6" s="10"/>
      <c r="U6" s="10">
        <f t="shared" si="5"/>
        <v>0</v>
      </c>
      <c r="V6" s="5">
        <f t="shared" si="0"/>
        <v>0</v>
      </c>
      <c r="W6" s="5"/>
      <c r="X6" s="5">
        <f t="shared" si="6"/>
        <v>0</v>
      </c>
      <c r="Y6" s="5"/>
      <c r="Z6" s="5">
        <f t="shared" si="1"/>
        <v>0</v>
      </c>
      <c r="AA6" s="5">
        <f t="shared" si="7"/>
        <v>0</v>
      </c>
      <c r="AB6" s="5">
        <f t="shared" si="8"/>
        <v>0</v>
      </c>
      <c r="AC6" s="5">
        <f t="shared" si="9"/>
        <v>0</v>
      </c>
      <c r="AD6" s="5">
        <f t="shared" si="10"/>
        <v>0</v>
      </c>
      <c r="AE6" s="5">
        <f t="shared" si="11"/>
        <v>0</v>
      </c>
      <c r="AF6" s="5">
        <f t="shared" si="12"/>
        <v>0</v>
      </c>
      <c r="AG6" s="5">
        <f t="shared" si="13"/>
        <v>0</v>
      </c>
      <c r="AH6" s="5">
        <f t="shared" si="14"/>
        <v>0</v>
      </c>
      <c r="AI6" s="5">
        <f t="shared" si="15"/>
        <v>0</v>
      </c>
      <c r="AJ6" s="5">
        <f t="shared" si="16"/>
        <v>0</v>
      </c>
      <c r="AK6" s="10"/>
      <c r="AL6" s="5"/>
      <c r="AM6" s="5">
        <f t="shared" si="17"/>
        <v>0</v>
      </c>
      <c r="AN6" s="5">
        <f t="shared" si="18"/>
        <v>0</v>
      </c>
      <c r="AO6" s="5">
        <f t="shared" si="19"/>
        <v>0</v>
      </c>
      <c r="AP6" s="5">
        <f t="shared" si="20"/>
        <v>0</v>
      </c>
      <c r="AQ6" s="5">
        <f t="shared" si="21"/>
        <v>0</v>
      </c>
      <c r="AR6" s="5">
        <f t="shared" si="22"/>
        <v>0</v>
      </c>
      <c r="AS6" s="5">
        <f t="shared" si="23"/>
        <v>0</v>
      </c>
      <c r="AT6" s="5">
        <f t="shared" si="24"/>
        <v>0</v>
      </c>
      <c r="AU6" s="5">
        <f t="shared" si="25"/>
        <v>0</v>
      </c>
      <c r="AV6" s="5">
        <f t="shared" si="26"/>
        <v>0</v>
      </c>
      <c r="AW6" s="5">
        <f t="shared" si="27"/>
        <v>0</v>
      </c>
      <c r="AX6" s="10"/>
      <c r="AY6" s="5"/>
      <c r="AZ6" s="5">
        <f t="shared" si="28"/>
        <v>0</v>
      </c>
      <c r="BA6" s="5">
        <f t="shared" si="29"/>
        <v>0</v>
      </c>
      <c r="BB6" s="5">
        <f t="shared" si="30"/>
        <v>0</v>
      </c>
      <c r="BC6" s="5">
        <f t="shared" si="31"/>
        <v>0</v>
      </c>
      <c r="BD6" s="5">
        <f t="shared" si="32"/>
        <v>0</v>
      </c>
      <c r="BE6" s="5">
        <f t="shared" si="33"/>
        <v>0</v>
      </c>
      <c r="BF6" s="5">
        <f t="shared" si="34"/>
        <v>0</v>
      </c>
      <c r="BG6" s="5">
        <f t="shared" si="35"/>
        <v>0</v>
      </c>
      <c r="BH6" s="5">
        <f t="shared" si="36"/>
        <v>0</v>
      </c>
      <c r="BI6" s="5">
        <f t="shared" si="37"/>
        <v>0</v>
      </c>
      <c r="BJ6" s="5">
        <f t="shared" si="38"/>
        <v>0</v>
      </c>
      <c r="BK6" s="10"/>
      <c r="BL6" s="5"/>
      <c r="BM6" s="5">
        <f t="shared" si="39"/>
        <v>0</v>
      </c>
      <c r="BN6" s="5">
        <f t="shared" si="40"/>
        <v>0</v>
      </c>
      <c r="BO6" s="5">
        <f t="shared" si="41"/>
        <v>0</v>
      </c>
      <c r="BP6" s="5">
        <f t="shared" si="42"/>
        <v>0</v>
      </c>
      <c r="BQ6" s="5">
        <f t="shared" si="43"/>
        <v>0</v>
      </c>
      <c r="BR6" s="5">
        <f t="shared" si="44"/>
        <v>0</v>
      </c>
      <c r="BS6" s="5">
        <f t="shared" si="45"/>
        <v>0</v>
      </c>
      <c r="BT6" s="5">
        <f t="shared" si="46"/>
        <v>0</v>
      </c>
      <c r="BU6" s="5">
        <f t="shared" si="47"/>
        <v>0</v>
      </c>
      <c r="BV6" s="5">
        <f t="shared" si="48"/>
        <v>0</v>
      </c>
      <c r="BW6" s="5">
        <f t="shared" si="49"/>
        <v>0</v>
      </c>
      <c r="BX6" s="10"/>
      <c r="BY6" s="5"/>
      <c r="BZ6" s="5">
        <f t="shared" si="50"/>
        <v>0</v>
      </c>
      <c r="CA6" s="5">
        <f t="shared" si="51"/>
        <v>0</v>
      </c>
      <c r="CB6" s="5">
        <f t="shared" si="52"/>
        <v>0</v>
      </c>
      <c r="CC6" s="5">
        <f t="shared" si="53"/>
        <v>0</v>
      </c>
      <c r="CD6" s="5">
        <f t="shared" si="54"/>
        <v>0</v>
      </c>
      <c r="CE6" s="5">
        <f t="shared" si="55"/>
        <v>0</v>
      </c>
      <c r="CF6" s="5">
        <f t="shared" si="56"/>
        <v>0</v>
      </c>
      <c r="CG6" s="5">
        <f t="shared" si="57"/>
        <v>0</v>
      </c>
      <c r="CH6" s="5">
        <f t="shared" si="58"/>
        <v>0</v>
      </c>
      <c r="CI6" s="5">
        <f t="shared" si="59"/>
        <v>0</v>
      </c>
      <c r="CJ6" s="5">
        <f t="shared" si="60"/>
        <v>0</v>
      </c>
      <c r="CK6" s="10"/>
      <c r="CL6" s="5">
        <f t="shared" si="2"/>
        <v>0</v>
      </c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10">
        <f t="shared" si="61"/>
        <v>0</v>
      </c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>
        <f t="shared" si="3"/>
        <v>1</v>
      </c>
      <c r="DL6" s="10">
        <f>ROUND(MAX((CX6-5000*DK6)*{0.03,0.1,0.2,0.25,0.3,0.35,0.45}-{0,2520,16920,31920,52920,85920,181920},0),2)</f>
        <v>0</v>
      </c>
      <c r="DM6" s="10">
        <f t="shared" si="62"/>
        <v>0</v>
      </c>
    </row>
    <row r="7" spans="1:117" s="16" customFormat="1" ht="24.95" customHeight="1" x14ac:dyDescent="0.15">
      <c r="A7" s="14">
        <f t="shared" si="63"/>
        <v>5</v>
      </c>
      <c r="B7" s="4"/>
      <c r="C7" s="4"/>
      <c r="D7" s="6"/>
      <c r="E7" s="10"/>
      <c r="F7" s="7"/>
      <c r="G7" s="5"/>
      <c r="H7" s="5"/>
      <c r="I7" s="6"/>
      <c r="J7" s="6"/>
      <c r="K7" s="6"/>
      <c r="L7" s="8"/>
      <c r="M7" s="8"/>
      <c r="N7" s="8"/>
      <c r="O7" s="9"/>
      <c r="P7" s="5">
        <f t="shared" si="4"/>
        <v>0</v>
      </c>
      <c r="Q7" s="10"/>
      <c r="R7" s="6"/>
      <c r="S7" s="10"/>
      <c r="T7" s="10"/>
      <c r="U7" s="10">
        <f t="shared" si="5"/>
        <v>0</v>
      </c>
      <c r="V7" s="5">
        <f t="shared" si="0"/>
        <v>0</v>
      </c>
      <c r="W7" s="5"/>
      <c r="X7" s="5">
        <f t="shared" si="6"/>
        <v>0</v>
      </c>
      <c r="Y7" s="5"/>
      <c r="Z7" s="5">
        <f t="shared" si="1"/>
        <v>0</v>
      </c>
      <c r="AA7" s="5">
        <f t="shared" si="7"/>
        <v>0</v>
      </c>
      <c r="AB7" s="5">
        <f t="shared" si="8"/>
        <v>0</v>
      </c>
      <c r="AC7" s="5">
        <f t="shared" si="9"/>
        <v>0</v>
      </c>
      <c r="AD7" s="5">
        <f t="shared" si="10"/>
        <v>0</v>
      </c>
      <c r="AE7" s="5">
        <f t="shared" si="11"/>
        <v>0</v>
      </c>
      <c r="AF7" s="5">
        <f t="shared" si="12"/>
        <v>0</v>
      </c>
      <c r="AG7" s="5">
        <f t="shared" si="13"/>
        <v>0</v>
      </c>
      <c r="AH7" s="5">
        <f t="shared" si="14"/>
        <v>0</v>
      </c>
      <c r="AI7" s="5">
        <f t="shared" si="15"/>
        <v>0</v>
      </c>
      <c r="AJ7" s="5">
        <f t="shared" si="16"/>
        <v>0</v>
      </c>
      <c r="AK7" s="10"/>
      <c r="AL7" s="5"/>
      <c r="AM7" s="5">
        <f t="shared" si="17"/>
        <v>0</v>
      </c>
      <c r="AN7" s="5">
        <f t="shared" si="18"/>
        <v>0</v>
      </c>
      <c r="AO7" s="5">
        <f t="shared" si="19"/>
        <v>0</v>
      </c>
      <c r="AP7" s="5">
        <f t="shared" si="20"/>
        <v>0</v>
      </c>
      <c r="AQ7" s="5">
        <f t="shared" si="21"/>
        <v>0</v>
      </c>
      <c r="AR7" s="5">
        <f t="shared" si="22"/>
        <v>0</v>
      </c>
      <c r="AS7" s="5">
        <f t="shared" si="23"/>
        <v>0</v>
      </c>
      <c r="AT7" s="5">
        <f t="shared" si="24"/>
        <v>0</v>
      </c>
      <c r="AU7" s="5">
        <f t="shared" si="25"/>
        <v>0</v>
      </c>
      <c r="AV7" s="5">
        <f t="shared" si="26"/>
        <v>0</v>
      </c>
      <c r="AW7" s="5">
        <f t="shared" si="27"/>
        <v>0</v>
      </c>
      <c r="AX7" s="10"/>
      <c r="AY7" s="5"/>
      <c r="AZ7" s="5">
        <f t="shared" si="28"/>
        <v>0</v>
      </c>
      <c r="BA7" s="5">
        <f t="shared" si="29"/>
        <v>0</v>
      </c>
      <c r="BB7" s="5">
        <f t="shared" si="30"/>
        <v>0</v>
      </c>
      <c r="BC7" s="5">
        <f t="shared" si="31"/>
        <v>0</v>
      </c>
      <c r="BD7" s="5">
        <f t="shared" si="32"/>
        <v>0</v>
      </c>
      <c r="BE7" s="5">
        <f t="shared" si="33"/>
        <v>0</v>
      </c>
      <c r="BF7" s="5">
        <f t="shared" si="34"/>
        <v>0</v>
      </c>
      <c r="BG7" s="5">
        <f t="shared" si="35"/>
        <v>0</v>
      </c>
      <c r="BH7" s="5">
        <f t="shared" si="36"/>
        <v>0</v>
      </c>
      <c r="BI7" s="5">
        <f t="shared" si="37"/>
        <v>0</v>
      </c>
      <c r="BJ7" s="5">
        <f t="shared" si="38"/>
        <v>0</v>
      </c>
      <c r="BK7" s="10"/>
      <c r="BL7" s="5"/>
      <c r="BM7" s="5">
        <f t="shared" si="39"/>
        <v>0</v>
      </c>
      <c r="BN7" s="5">
        <f t="shared" si="40"/>
        <v>0</v>
      </c>
      <c r="BO7" s="5">
        <f t="shared" si="41"/>
        <v>0</v>
      </c>
      <c r="BP7" s="5">
        <f t="shared" si="42"/>
        <v>0</v>
      </c>
      <c r="BQ7" s="5">
        <f t="shared" si="43"/>
        <v>0</v>
      </c>
      <c r="BR7" s="5">
        <f t="shared" si="44"/>
        <v>0</v>
      </c>
      <c r="BS7" s="5">
        <f t="shared" si="45"/>
        <v>0</v>
      </c>
      <c r="BT7" s="5">
        <f t="shared" si="46"/>
        <v>0</v>
      </c>
      <c r="BU7" s="5">
        <f t="shared" si="47"/>
        <v>0</v>
      </c>
      <c r="BV7" s="5">
        <f t="shared" si="48"/>
        <v>0</v>
      </c>
      <c r="BW7" s="5">
        <f t="shared" si="49"/>
        <v>0</v>
      </c>
      <c r="BX7" s="10"/>
      <c r="BY7" s="5"/>
      <c r="BZ7" s="5">
        <f t="shared" si="50"/>
        <v>0</v>
      </c>
      <c r="CA7" s="5">
        <f t="shared" si="51"/>
        <v>0</v>
      </c>
      <c r="CB7" s="5">
        <f t="shared" si="52"/>
        <v>0</v>
      </c>
      <c r="CC7" s="5">
        <f t="shared" si="53"/>
        <v>0</v>
      </c>
      <c r="CD7" s="5">
        <f t="shared" si="54"/>
        <v>0</v>
      </c>
      <c r="CE7" s="5">
        <f t="shared" si="55"/>
        <v>0</v>
      </c>
      <c r="CF7" s="5">
        <f t="shared" si="56"/>
        <v>0</v>
      </c>
      <c r="CG7" s="5">
        <f t="shared" si="57"/>
        <v>0</v>
      </c>
      <c r="CH7" s="5">
        <f t="shared" si="58"/>
        <v>0</v>
      </c>
      <c r="CI7" s="5">
        <f t="shared" si="59"/>
        <v>0</v>
      </c>
      <c r="CJ7" s="5">
        <f t="shared" si="60"/>
        <v>0</v>
      </c>
      <c r="CK7" s="10"/>
      <c r="CL7" s="5">
        <f t="shared" si="2"/>
        <v>0</v>
      </c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10">
        <f t="shared" si="61"/>
        <v>0</v>
      </c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>
        <f t="shared" si="3"/>
        <v>1</v>
      </c>
      <c r="DL7" s="10">
        <f>ROUND(MAX((CX7-5000*DK7)*{0.03,0.1,0.2,0.25,0.3,0.35,0.45}-{0,2520,16920,31920,52920,85920,181920},0),2)</f>
        <v>0</v>
      </c>
      <c r="DM7" s="10">
        <f t="shared" si="62"/>
        <v>0</v>
      </c>
    </row>
    <row r="8" spans="1:117" s="16" customFormat="1" ht="24.95" customHeight="1" x14ac:dyDescent="0.15">
      <c r="A8" s="14">
        <f t="shared" si="63"/>
        <v>6</v>
      </c>
      <c r="B8" s="4"/>
      <c r="C8" s="4"/>
      <c r="D8" s="6"/>
      <c r="E8" s="10"/>
      <c r="F8" s="7"/>
      <c r="G8" s="5"/>
      <c r="H8" s="5"/>
      <c r="I8" s="6"/>
      <c r="J8" s="6"/>
      <c r="K8" s="6"/>
      <c r="L8" s="8"/>
      <c r="M8" s="8"/>
      <c r="N8" s="8"/>
      <c r="O8" s="9"/>
      <c r="P8" s="5">
        <f t="shared" si="4"/>
        <v>0</v>
      </c>
      <c r="Q8" s="10"/>
      <c r="R8" s="6"/>
      <c r="S8" s="10"/>
      <c r="T8" s="10"/>
      <c r="U8" s="10">
        <f t="shared" si="5"/>
        <v>0</v>
      </c>
      <c r="V8" s="5">
        <f t="shared" si="0"/>
        <v>0</v>
      </c>
      <c r="W8" s="5"/>
      <c r="X8" s="5">
        <f t="shared" si="6"/>
        <v>0</v>
      </c>
      <c r="Y8" s="5"/>
      <c r="Z8" s="5">
        <f t="shared" si="1"/>
        <v>0</v>
      </c>
      <c r="AA8" s="5">
        <f t="shared" si="7"/>
        <v>0</v>
      </c>
      <c r="AB8" s="5">
        <f t="shared" si="8"/>
        <v>0</v>
      </c>
      <c r="AC8" s="5">
        <f t="shared" si="9"/>
        <v>0</v>
      </c>
      <c r="AD8" s="5">
        <f t="shared" si="10"/>
        <v>0</v>
      </c>
      <c r="AE8" s="5">
        <f t="shared" si="11"/>
        <v>0</v>
      </c>
      <c r="AF8" s="5">
        <f t="shared" si="12"/>
        <v>0</v>
      </c>
      <c r="AG8" s="5">
        <f t="shared" si="13"/>
        <v>0</v>
      </c>
      <c r="AH8" s="5">
        <f t="shared" si="14"/>
        <v>0</v>
      </c>
      <c r="AI8" s="5">
        <f t="shared" si="15"/>
        <v>0</v>
      </c>
      <c r="AJ8" s="5">
        <f t="shared" si="16"/>
        <v>0</v>
      </c>
      <c r="AK8" s="10"/>
      <c r="AL8" s="5"/>
      <c r="AM8" s="5">
        <f t="shared" si="17"/>
        <v>0</v>
      </c>
      <c r="AN8" s="5">
        <f t="shared" si="18"/>
        <v>0</v>
      </c>
      <c r="AO8" s="5">
        <f t="shared" si="19"/>
        <v>0</v>
      </c>
      <c r="AP8" s="5">
        <f t="shared" si="20"/>
        <v>0</v>
      </c>
      <c r="AQ8" s="5">
        <f t="shared" si="21"/>
        <v>0</v>
      </c>
      <c r="AR8" s="5">
        <f t="shared" si="22"/>
        <v>0</v>
      </c>
      <c r="AS8" s="5">
        <f t="shared" si="23"/>
        <v>0</v>
      </c>
      <c r="AT8" s="5">
        <f t="shared" si="24"/>
        <v>0</v>
      </c>
      <c r="AU8" s="5">
        <f t="shared" si="25"/>
        <v>0</v>
      </c>
      <c r="AV8" s="5">
        <f t="shared" si="26"/>
        <v>0</v>
      </c>
      <c r="AW8" s="5">
        <f t="shared" si="27"/>
        <v>0</v>
      </c>
      <c r="AX8" s="10"/>
      <c r="AY8" s="5"/>
      <c r="AZ8" s="5">
        <f t="shared" si="28"/>
        <v>0</v>
      </c>
      <c r="BA8" s="5">
        <f t="shared" si="29"/>
        <v>0</v>
      </c>
      <c r="BB8" s="5">
        <f t="shared" si="30"/>
        <v>0</v>
      </c>
      <c r="BC8" s="5">
        <f t="shared" si="31"/>
        <v>0</v>
      </c>
      <c r="BD8" s="5">
        <f t="shared" si="32"/>
        <v>0</v>
      </c>
      <c r="BE8" s="5">
        <f t="shared" si="33"/>
        <v>0</v>
      </c>
      <c r="BF8" s="5">
        <f t="shared" si="34"/>
        <v>0</v>
      </c>
      <c r="BG8" s="5">
        <f t="shared" si="35"/>
        <v>0</v>
      </c>
      <c r="BH8" s="5">
        <f t="shared" si="36"/>
        <v>0</v>
      </c>
      <c r="BI8" s="5">
        <f t="shared" si="37"/>
        <v>0</v>
      </c>
      <c r="BJ8" s="5">
        <f t="shared" si="38"/>
        <v>0</v>
      </c>
      <c r="BK8" s="10"/>
      <c r="BL8" s="5"/>
      <c r="BM8" s="5">
        <f t="shared" si="39"/>
        <v>0</v>
      </c>
      <c r="BN8" s="5">
        <f t="shared" si="40"/>
        <v>0</v>
      </c>
      <c r="BO8" s="5">
        <f t="shared" si="41"/>
        <v>0</v>
      </c>
      <c r="BP8" s="5">
        <f t="shared" si="42"/>
        <v>0</v>
      </c>
      <c r="BQ8" s="5">
        <f t="shared" si="43"/>
        <v>0</v>
      </c>
      <c r="BR8" s="5">
        <f t="shared" si="44"/>
        <v>0</v>
      </c>
      <c r="BS8" s="5">
        <f t="shared" si="45"/>
        <v>0</v>
      </c>
      <c r="BT8" s="5">
        <f t="shared" si="46"/>
        <v>0</v>
      </c>
      <c r="BU8" s="5">
        <f t="shared" si="47"/>
        <v>0</v>
      </c>
      <c r="BV8" s="5">
        <f t="shared" si="48"/>
        <v>0</v>
      </c>
      <c r="BW8" s="5">
        <f t="shared" si="49"/>
        <v>0</v>
      </c>
      <c r="BX8" s="10"/>
      <c r="BY8" s="5"/>
      <c r="BZ8" s="5">
        <f t="shared" si="50"/>
        <v>0</v>
      </c>
      <c r="CA8" s="5">
        <f t="shared" si="51"/>
        <v>0</v>
      </c>
      <c r="CB8" s="5">
        <f t="shared" si="52"/>
        <v>0</v>
      </c>
      <c r="CC8" s="5">
        <f t="shared" si="53"/>
        <v>0</v>
      </c>
      <c r="CD8" s="5">
        <f t="shared" si="54"/>
        <v>0</v>
      </c>
      <c r="CE8" s="5">
        <f t="shared" si="55"/>
        <v>0</v>
      </c>
      <c r="CF8" s="5">
        <f t="shared" si="56"/>
        <v>0</v>
      </c>
      <c r="CG8" s="5">
        <f t="shared" si="57"/>
        <v>0</v>
      </c>
      <c r="CH8" s="5">
        <f t="shared" si="58"/>
        <v>0</v>
      </c>
      <c r="CI8" s="5">
        <f t="shared" si="59"/>
        <v>0</v>
      </c>
      <c r="CJ8" s="5">
        <f t="shared" si="60"/>
        <v>0</v>
      </c>
      <c r="CK8" s="10"/>
      <c r="CL8" s="5">
        <f t="shared" si="2"/>
        <v>0</v>
      </c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10">
        <f t="shared" si="61"/>
        <v>0</v>
      </c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>
        <f t="shared" si="3"/>
        <v>1</v>
      </c>
      <c r="DL8" s="10">
        <f>ROUND(MAX((CX8-5000*DK8)*{0.03,0.1,0.2,0.25,0.3,0.35,0.45}-{0,2520,16920,31920,52920,85920,181920},0),2)</f>
        <v>0</v>
      </c>
      <c r="DM8" s="10">
        <f t="shared" si="62"/>
        <v>0</v>
      </c>
    </row>
    <row r="9" spans="1:117" s="16" customFormat="1" ht="24.95" customHeight="1" x14ac:dyDescent="0.15">
      <c r="A9" s="14">
        <f t="shared" si="63"/>
        <v>7</v>
      </c>
      <c r="B9" s="4"/>
      <c r="C9" s="4"/>
      <c r="D9" s="6"/>
      <c r="E9" s="10"/>
      <c r="F9" s="7"/>
      <c r="G9" s="5"/>
      <c r="H9" s="5"/>
      <c r="I9" s="6"/>
      <c r="J9" s="6"/>
      <c r="K9" s="6"/>
      <c r="L9" s="8"/>
      <c r="M9" s="8"/>
      <c r="N9" s="8"/>
      <c r="O9" s="9"/>
      <c r="P9" s="5">
        <f t="shared" si="4"/>
        <v>0</v>
      </c>
      <c r="Q9" s="10"/>
      <c r="R9" s="6"/>
      <c r="S9" s="10"/>
      <c r="T9" s="10"/>
      <c r="U9" s="10">
        <f t="shared" si="5"/>
        <v>0</v>
      </c>
      <c r="V9" s="5">
        <f t="shared" si="0"/>
        <v>0</v>
      </c>
      <c r="W9" s="5"/>
      <c r="X9" s="5">
        <f t="shared" si="6"/>
        <v>0</v>
      </c>
      <c r="Y9" s="5"/>
      <c r="Z9" s="5">
        <f t="shared" si="1"/>
        <v>0</v>
      </c>
      <c r="AA9" s="5">
        <f t="shared" si="7"/>
        <v>0</v>
      </c>
      <c r="AB9" s="5">
        <f t="shared" si="8"/>
        <v>0</v>
      </c>
      <c r="AC9" s="5">
        <f t="shared" si="9"/>
        <v>0</v>
      </c>
      <c r="AD9" s="5">
        <f t="shared" si="10"/>
        <v>0</v>
      </c>
      <c r="AE9" s="5">
        <f t="shared" si="11"/>
        <v>0</v>
      </c>
      <c r="AF9" s="5">
        <f t="shared" si="12"/>
        <v>0</v>
      </c>
      <c r="AG9" s="5">
        <f t="shared" si="13"/>
        <v>0</v>
      </c>
      <c r="AH9" s="5">
        <f t="shared" si="14"/>
        <v>0</v>
      </c>
      <c r="AI9" s="5">
        <f t="shared" si="15"/>
        <v>0</v>
      </c>
      <c r="AJ9" s="5">
        <f t="shared" si="16"/>
        <v>0</v>
      </c>
      <c r="AK9" s="10"/>
      <c r="AL9" s="5"/>
      <c r="AM9" s="5">
        <f t="shared" si="17"/>
        <v>0</v>
      </c>
      <c r="AN9" s="5">
        <f t="shared" si="18"/>
        <v>0</v>
      </c>
      <c r="AO9" s="5">
        <f t="shared" si="19"/>
        <v>0</v>
      </c>
      <c r="AP9" s="5">
        <f t="shared" si="20"/>
        <v>0</v>
      </c>
      <c r="AQ9" s="5">
        <f t="shared" si="21"/>
        <v>0</v>
      </c>
      <c r="AR9" s="5">
        <f t="shared" si="22"/>
        <v>0</v>
      </c>
      <c r="AS9" s="5">
        <f t="shared" si="23"/>
        <v>0</v>
      </c>
      <c r="AT9" s="5">
        <f t="shared" si="24"/>
        <v>0</v>
      </c>
      <c r="AU9" s="5">
        <f t="shared" si="25"/>
        <v>0</v>
      </c>
      <c r="AV9" s="5">
        <f t="shared" si="26"/>
        <v>0</v>
      </c>
      <c r="AW9" s="5">
        <f t="shared" si="27"/>
        <v>0</v>
      </c>
      <c r="AX9" s="10"/>
      <c r="AY9" s="5"/>
      <c r="AZ9" s="5">
        <f t="shared" si="28"/>
        <v>0</v>
      </c>
      <c r="BA9" s="5">
        <f t="shared" si="29"/>
        <v>0</v>
      </c>
      <c r="BB9" s="5">
        <f t="shared" si="30"/>
        <v>0</v>
      </c>
      <c r="BC9" s="5">
        <f t="shared" si="31"/>
        <v>0</v>
      </c>
      <c r="BD9" s="5">
        <f t="shared" si="32"/>
        <v>0</v>
      </c>
      <c r="BE9" s="5">
        <f t="shared" si="33"/>
        <v>0</v>
      </c>
      <c r="BF9" s="5">
        <f t="shared" si="34"/>
        <v>0</v>
      </c>
      <c r="BG9" s="5">
        <f t="shared" si="35"/>
        <v>0</v>
      </c>
      <c r="BH9" s="5">
        <f t="shared" si="36"/>
        <v>0</v>
      </c>
      <c r="BI9" s="5">
        <f t="shared" si="37"/>
        <v>0</v>
      </c>
      <c r="BJ9" s="5">
        <f t="shared" si="38"/>
        <v>0</v>
      </c>
      <c r="BK9" s="10"/>
      <c r="BL9" s="5"/>
      <c r="BM9" s="5">
        <f t="shared" si="39"/>
        <v>0</v>
      </c>
      <c r="BN9" s="5">
        <f t="shared" si="40"/>
        <v>0</v>
      </c>
      <c r="BO9" s="5">
        <f t="shared" si="41"/>
        <v>0</v>
      </c>
      <c r="BP9" s="5">
        <f t="shared" si="42"/>
        <v>0</v>
      </c>
      <c r="BQ9" s="5">
        <f t="shared" si="43"/>
        <v>0</v>
      </c>
      <c r="BR9" s="5">
        <f t="shared" si="44"/>
        <v>0</v>
      </c>
      <c r="BS9" s="5">
        <f t="shared" si="45"/>
        <v>0</v>
      </c>
      <c r="BT9" s="5">
        <f t="shared" si="46"/>
        <v>0</v>
      </c>
      <c r="BU9" s="5">
        <f t="shared" si="47"/>
        <v>0</v>
      </c>
      <c r="BV9" s="5">
        <f t="shared" si="48"/>
        <v>0</v>
      </c>
      <c r="BW9" s="5">
        <f t="shared" si="49"/>
        <v>0</v>
      </c>
      <c r="BX9" s="10"/>
      <c r="BY9" s="5"/>
      <c r="BZ9" s="5">
        <f t="shared" si="50"/>
        <v>0</v>
      </c>
      <c r="CA9" s="5">
        <f t="shared" si="51"/>
        <v>0</v>
      </c>
      <c r="CB9" s="5">
        <f t="shared" si="52"/>
        <v>0</v>
      </c>
      <c r="CC9" s="5">
        <f t="shared" si="53"/>
        <v>0</v>
      </c>
      <c r="CD9" s="5">
        <f t="shared" si="54"/>
        <v>0</v>
      </c>
      <c r="CE9" s="5">
        <f t="shared" si="55"/>
        <v>0</v>
      </c>
      <c r="CF9" s="5">
        <f t="shared" si="56"/>
        <v>0</v>
      </c>
      <c r="CG9" s="5">
        <f t="shared" si="57"/>
        <v>0</v>
      </c>
      <c r="CH9" s="5">
        <f t="shared" si="58"/>
        <v>0</v>
      </c>
      <c r="CI9" s="5">
        <f t="shared" si="59"/>
        <v>0</v>
      </c>
      <c r="CJ9" s="5">
        <f t="shared" si="60"/>
        <v>0</v>
      </c>
      <c r="CK9" s="10"/>
      <c r="CL9" s="5">
        <f t="shared" si="2"/>
        <v>0</v>
      </c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10">
        <f t="shared" si="61"/>
        <v>0</v>
      </c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>
        <f t="shared" si="3"/>
        <v>1</v>
      </c>
      <c r="DL9" s="10">
        <f>ROUND(MAX((CX9-5000*DK9)*{0.03,0.1,0.2,0.25,0.3,0.35,0.45}-{0,2520,16920,31920,52920,85920,181920},0),2)</f>
        <v>0</v>
      </c>
      <c r="DM9" s="10">
        <f t="shared" si="62"/>
        <v>0</v>
      </c>
    </row>
    <row r="10" spans="1:117" s="16" customFormat="1" ht="24.95" customHeight="1" x14ac:dyDescent="0.15">
      <c r="A10" s="14">
        <f t="shared" si="63"/>
        <v>8</v>
      </c>
      <c r="B10" s="4"/>
      <c r="C10" s="4"/>
      <c r="D10" s="6"/>
      <c r="E10" s="10"/>
      <c r="F10" s="7"/>
      <c r="G10" s="5"/>
      <c r="H10" s="5"/>
      <c r="I10" s="6"/>
      <c r="J10" s="6"/>
      <c r="K10" s="6"/>
      <c r="L10" s="8"/>
      <c r="M10" s="8"/>
      <c r="N10" s="8"/>
      <c r="O10" s="9"/>
      <c r="P10" s="5">
        <f t="shared" si="4"/>
        <v>0</v>
      </c>
      <c r="Q10" s="10"/>
      <c r="R10" s="6"/>
      <c r="S10" s="10"/>
      <c r="T10" s="10"/>
      <c r="U10" s="10">
        <f t="shared" si="5"/>
        <v>0</v>
      </c>
      <c r="V10" s="5">
        <f t="shared" si="0"/>
        <v>0</v>
      </c>
      <c r="W10" s="5"/>
      <c r="X10" s="5">
        <f t="shared" si="6"/>
        <v>0</v>
      </c>
      <c r="Y10" s="5"/>
      <c r="Z10" s="5">
        <f t="shared" si="1"/>
        <v>0</v>
      </c>
      <c r="AA10" s="5">
        <f t="shared" si="7"/>
        <v>0</v>
      </c>
      <c r="AB10" s="5">
        <f t="shared" si="8"/>
        <v>0</v>
      </c>
      <c r="AC10" s="5">
        <f t="shared" si="9"/>
        <v>0</v>
      </c>
      <c r="AD10" s="5">
        <f t="shared" si="10"/>
        <v>0</v>
      </c>
      <c r="AE10" s="5">
        <f t="shared" si="11"/>
        <v>0</v>
      </c>
      <c r="AF10" s="5">
        <f t="shared" si="12"/>
        <v>0</v>
      </c>
      <c r="AG10" s="5">
        <f t="shared" si="13"/>
        <v>0</v>
      </c>
      <c r="AH10" s="5">
        <f t="shared" si="14"/>
        <v>0</v>
      </c>
      <c r="AI10" s="5">
        <f t="shared" si="15"/>
        <v>0</v>
      </c>
      <c r="AJ10" s="5">
        <f t="shared" si="16"/>
        <v>0</v>
      </c>
      <c r="AK10" s="10"/>
      <c r="AL10" s="5"/>
      <c r="AM10" s="5">
        <f t="shared" si="17"/>
        <v>0</v>
      </c>
      <c r="AN10" s="5">
        <f t="shared" si="18"/>
        <v>0</v>
      </c>
      <c r="AO10" s="5">
        <f t="shared" si="19"/>
        <v>0</v>
      </c>
      <c r="AP10" s="5">
        <f t="shared" si="20"/>
        <v>0</v>
      </c>
      <c r="AQ10" s="5">
        <f t="shared" si="21"/>
        <v>0</v>
      </c>
      <c r="AR10" s="5">
        <f t="shared" si="22"/>
        <v>0</v>
      </c>
      <c r="AS10" s="5">
        <f t="shared" si="23"/>
        <v>0</v>
      </c>
      <c r="AT10" s="5">
        <f t="shared" si="24"/>
        <v>0</v>
      </c>
      <c r="AU10" s="5">
        <f t="shared" si="25"/>
        <v>0</v>
      </c>
      <c r="AV10" s="5">
        <f t="shared" si="26"/>
        <v>0</v>
      </c>
      <c r="AW10" s="5">
        <f t="shared" si="27"/>
        <v>0</v>
      </c>
      <c r="AX10" s="10"/>
      <c r="AY10" s="5"/>
      <c r="AZ10" s="5">
        <f t="shared" si="28"/>
        <v>0</v>
      </c>
      <c r="BA10" s="5">
        <f t="shared" si="29"/>
        <v>0</v>
      </c>
      <c r="BB10" s="5">
        <f t="shared" si="30"/>
        <v>0</v>
      </c>
      <c r="BC10" s="5">
        <f t="shared" si="31"/>
        <v>0</v>
      </c>
      <c r="BD10" s="5">
        <f t="shared" si="32"/>
        <v>0</v>
      </c>
      <c r="BE10" s="5">
        <f t="shared" si="33"/>
        <v>0</v>
      </c>
      <c r="BF10" s="5">
        <f t="shared" si="34"/>
        <v>0</v>
      </c>
      <c r="BG10" s="5">
        <f t="shared" si="35"/>
        <v>0</v>
      </c>
      <c r="BH10" s="5">
        <f t="shared" si="36"/>
        <v>0</v>
      </c>
      <c r="BI10" s="5">
        <f t="shared" si="37"/>
        <v>0</v>
      </c>
      <c r="BJ10" s="5">
        <f t="shared" si="38"/>
        <v>0</v>
      </c>
      <c r="BK10" s="10"/>
      <c r="BL10" s="5"/>
      <c r="BM10" s="5">
        <f t="shared" si="39"/>
        <v>0</v>
      </c>
      <c r="BN10" s="5">
        <f t="shared" si="40"/>
        <v>0</v>
      </c>
      <c r="BO10" s="5">
        <f t="shared" si="41"/>
        <v>0</v>
      </c>
      <c r="BP10" s="5">
        <f t="shared" si="42"/>
        <v>0</v>
      </c>
      <c r="BQ10" s="5">
        <f t="shared" si="43"/>
        <v>0</v>
      </c>
      <c r="BR10" s="5">
        <f t="shared" si="44"/>
        <v>0</v>
      </c>
      <c r="BS10" s="5">
        <f t="shared" si="45"/>
        <v>0</v>
      </c>
      <c r="BT10" s="5">
        <f t="shared" si="46"/>
        <v>0</v>
      </c>
      <c r="BU10" s="5">
        <f t="shared" si="47"/>
        <v>0</v>
      </c>
      <c r="BV10" s="5">
        <f t="shared" si="48"/>
        <v>0</v>
      </c>
      <c r="BW10" s="5">
        <f t="shared" si="49"/>
        <v>0</v>
      </c>
      <c r="BX10" s="10"/>
      <c r="BY10" s="5"/>
      <c r="BZ10" s="5">
        <f t="shared" si="50"/>
        <v>0</v>
      </c>
      <c r="CA10" s="5">
        <f t="shared" si="51"/>
        <v>0</v>
      </c>
      <c r="CB10" s="5">
        <f t="shared" si="52"/>
        <v>0</v>
      </c>
      <c r="CC10" s="5">
        <f t="shared" si="53"/>
        <v>0</v>
      </c>
      <c r="CD10" s="5">
        <f t="shared" si="54"/>
        <v>0</v>
      </c>
      <c r="CE10" s="5">
        <f t="shared" si="55"/>
        <v>0</v>
      </c>
      <c r="CF10" s="5">
        <f t="shared" si="56"/>
        <v>0</v>
      </c>
      <c r="CG10" s="5">
        <f t="shared" si="57"/>
        <v>0</v>
      </c>
      <c r="CH10" s="5">
        <f t="shared" si="58"/>
        <v>0</v>
      </c>
      <c r="CI10" s="5">
        <f t="shared" si="59"/>
        <v>0</v>
      </c>
      <c r="CJ10" s="5">
        <f t="shared" si="60"/>
        <v>0</v>
      </c>
      <c r="CK10" s="10"/>
      <c r="CL10" s="5">
        <f t="shared" si="2"/>
        <v>0</v>
      </c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10">
        <f t="shared" si="61"/>
        <v>0</v>
      </c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>
        <f t="shared" si="3"/>
        <v>1</v>
      </c>
      <c r="DL10" s="10">
        <f>ROUND(MAX((CX10-5000*DK10)*{0.03,0.1,0.2,0.25,0.3,0.35,0.45}-{0,2520,16920,31920,52920,85920,181920},0),2)</f>
        <v>0</v>
      </c>
      <c r="DM10" s="10">
        <f t="shared" si="62"/>
        <v>0</v>
      </c>
    </row>
    <row r="11" spans="1:117" s="16" customFormat="1" ht="24.95" customHeight="1" x14ac:dyDescent="0.15">
      <c r="A11" s="14">
        <f t="shared" si="63"/>
        <v>9</v>
      </c>
      <c r="B11" s="4"/>
      <c r="C11" s="4"/>
      <c r="D11" s="6"/>
      <c r="E11" s="10"/>
      <c r="F11" s="7"/>
      <c r="G11" s="5"/>
      <c r="H11" s="5"/>
      <c r="I11" s="6"/>
      <c r="J11" s="6"/>
      <c r="K11" s="6"/>
      <c r="L11" s="8"/>
      <c r="M11" s="8"/>
      <c r="N11" s="8"/>
      <c r="O11" s="9"/>
      <c r="P11" s="5">
        <f t="shared" si="4"/>
        <v>0</v>
      </c>
      <c r="Q11" s="10"/>
      <c r="R11" s="6"/>
      <c r="S11" s="10"/>
      <c r="T11" s="10"/>
      <c r="U11" s="10">
        <f t="shared" si="5"/>
        <v>0</v>
      </c>
      <c r="V11" s="5">
        <f t="shared" si="0"/>
        <v>0</v>
      </c>
      <c r="W11" s="5"/>
      <c r="X11" s="5">
        <f t="shared" si="6"/>
        <v>0</v>
      </c>
      <c r="Y11" s="5"/>
      <c r="Z11" s="5">
        <f t="shared" si="1"/>
        <v>0</v>
      </c>
      <c r="AA11" s="5">
        <f t="shared" si="7"/>
        <v>0</v>
      </c>
      <c r="AB11" s="5">
        <f t="shared" si="8"/>
        <v>0</v>
      </c>
      <c r="AC11" s="5">
        <f t="shared" si="9"/>
        <v>0</v>
      </c>
      <c r="AD11" s="5">
        <f t="shared" si="10"/>
        <v>0</v>
      </c>
      <c r="AE11" s="5">
        <f t="shared" si="11"/>
        <v>0</v>
      </c>
      <c r="AF11" s="5">
        <f t="shared" si="12"/>
        <v>0</v>
      </c>
      <c r="AG11" s="5">
        <f t="shared" si="13"/>
        <v>0</v>
      </c>
      <c r="AH11" s="5">
        <f t="shared" si="14"/>
        <v>0</v>
      </c>
      <c r="AI11" s="5">
        <f t="shared" si="15"/>
        <v>0</v>
      </c>
      <c r="AJ11" s="5">
        <f t="shared" si="16"/>
        <v>0</v>
      </c>
      <c r="AK11" s="10"/>
      <c r="AL11" s="5"/>
      <c r="AM11" s="5">
        <f t="shared" si="17"/>
        <v>0</v>
      </c>
      <c r="AN11" s="5">
        <f t="shared" si="18"/>
        <v>0</v>
      </c>
      <c r="AO11" s="5">
        <f t="shared" si="19"/>
        <v>0</v>
      </c>
      <c r="AP11" s="5">
        <f t="shared" si="20"/>
        <v>0</v>
      </c>
      <c r="AQ11" s="5">
        <f t="shared" si="21"/>
        <v>0</v>
      </c>
      <c r="AR11" s="5">
        <f t="shared" si="22"/>
        <v>0</v>
      </c>
      <c r="AS11" s="5">
        <f t="shared" si="23"/>
        <v>0</v>
      </c>
      <c r="AT11" s="5">
        <f t="shared" si="24"/>
        <v>0</v>
      </c>
      <c r="AU11" s="5">
        <f t="shared" si="25"/>
        <v>0</v>
      </c>
      <c r="AV11" s="5">
        <f t="shared" si="26"/>
        <v>0</v>
      </c>
      <c r="AW11" s="5">
        <f t="shared" si="27"/>
        <v>0</v>
      </c>
      <c r="AX11" s="10"/>
      <c r="AY11" s="5"/>
      <c r="AZ11" s="5">
        <f t="shared" si="28"/>
        <v>0</v>
      </c>
      <c r="BA11" s="5">
        <f t="shared" si="29"/>
        <v>0</v>
      </c>
      <c r="BB11" s="5">
        <f t="shared" si="30"/>
        <v>0</v>
      </c>
      <c r="BC11" s="5">
        <f t="shared" si="31"/>
        <v>0</v>
      </c>
      <c r="BD11" s="5">
        <f t="shared" si="32"/>
        <v>0</v>
      </c>
      <c r="BE11" s="5">
        <f t="shared" si="33"/>
        <v>0</v>
      </c>
      <c r="BF11" s="5">
        <f t="shared" si="34"/>
        <v>0</v>
      </c>
      <c r="BG11" s="5">
        <f t="shared" si="35"/>
        <v>0</v>
      </c>
      <c r="BH11" s="5">
        <f t="shared" si="36"/>
        <v>0</v>
      </c>
      <c r="BI11" s="5">
        <f t="shared" si="37"/>
        <v>0</v>
      </c>
      <c r="BJ11" s="5">
        <f t="shared" si="38"/>
        <v>0</v>
      </c>
      <c r="BK11" s="10"/>
      <c r="BL11" s="5"/>
      <c r="BM11" s="5">
        <f t="shared" si="39"/>
        <v>0</v>
      </c>
      <c r="BN11" s="5">
        <f t="shared" si="40"/>
        <v>0</v>
      </c>
      <c r="BO11" s="5">
        <f t="shared" si="41"/>
        <v>0</v>
      </c>
      <c r="BP11" s="5">
        <f t="shared" si="42"/>
        <v>0</v>
      </c>
      <c r="BQ11" s="5">
        <f t="shared" si="43"/>
        <v>0</v>
      </c>
      <c r="BR11" s="5">
        <f t="shared" si="44"/>
        <v>0</v>
      </c>
      <c r="BS11" s="5">
        <f t="shared" si="45"/>
        <v>0</v>
      </c>
      <c r="BT11" s="5">
        <f t="shared" si="46"/>
        <v>0</v>
      </c>
      <c r="BU11" s="5">
        <f t="shared" si="47"/>
        <v>0</v>
      </c>
      <c r="BV11" s="5">
        <f t="shared" si="48"/>
        <v>0</v>
      </c>
      <c r="BW11" s="5">
        <f t="shared" si="49"/>
        <v>0</v>
      </c>
      <c r="BX11" s="10"/>
      <c r="BY11" s="5"/>
      <c r="BZ11" s="5">
        <f t="shared" si="50"/>
        <v>0</v>
      </c>
      <c r="CA11" s="5">
        <f t="shared" si="51"/>
        <v>0</v>
      </c>
      <c r="CB11" s="5">
        <f t="shared" si="52"/>
        <v>0</v>
      </c>
      <c r="CC11" s="5">
        <f t="shared" si="53"/>
        <v>0</v>
      </c>
      <c r="CD11" s="5">
        <f t="shared" si="54"/>
        <v>0</v>
      </c>
      <c r="CE11" s="5">
        <f t="shared" si="55"/>
        <v>0</v>
      </c>
      <c r="CF11" s="5">
        <f t="shared" si="56"/>
        <v>0</v>
      </c>
      <c r="CG11" s="5">
        <f t="shared" si="57"/>
        <v>0</v>
      </c>
      <c r="CH11" s="5">
        <f t="shared" si="58"/>
        <v>0</v>
      </c>
      <c r="CI11" s="5">
        <f t="shared" si="59"/>
        <v>0</v>
      </c>
      <c r="CJ11" s="5">
        <f t="shared" si="60"/>
        <v>0</v>
      </c>
      <c r="CK11" s="10"/>
      <c r="CL11" s="5">
        <f t="shared" si="2"/>
        <v>0</v>
      </c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10">
        <f t="shared" si="61"/>
        <v>0</v>
      </c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>
        <f t="shared" si="3"/>
        <v>1</v>
      </c>
      <c r="DL11" s="10">
        <f>ROUND(MAX((CX11-5000*DK11)*{0.03,0.1,0.2,0.25,0.3,0.35,0.45}-{0,2520,16920,31920,52920,85920,181920},0),2)</f>
        <v>0</v>
      </c>
      <c r="DM11" s="10">
        <f t="shared" si="62"/>
        <v>0</v>
      </c>
    </row>
    <row r="12" spans="1:117" s="16" customFormat="1" ht="24.95" customHeight="1" x14ac:dyDescent="0.15">
      <c r="A12" s="14">
        <f t="shared" si="63"/>
        <v>10</v>
      </c>
      <c r="B12" s="4"/>
      <c r="C12" s="4"/>
      <c r="D12" s="6"/>
      <c r="E12" s="10"/>
      <c r="F12" s="7"/>
      <c r="G12" s="5"/>
      <c r="H12" s="5"/>
      <c r="I12" s="6"/>
      <c r="J12" s="6"/>
      <c r="K12" s="6"/>
      <c r="L12" s="8"/>
      <c r="M12" s="8"/>
      <c r="N12" s="8"/>
      <c r="O12" s="9"/>
      <c r="P12" s="5">
        <f t="shared" si="4"/>
        <v>0</v>
      </c>
      <c r="Q12" s="10"/>
      <c r="R12" s="6"/>
      <c r="S12" s="10"/>
      <c r="T12" s="10"/>
      <c r="U12" s="10">
        <f t="shared" si="5"/>
        <v>0</v>
      </c>
      <c r="V12" s="5">
        <f t="shared" si="0"/>
        <v>0</v>
      </c>
      <c r="W12" s="5"/>
      <c r="X12" s="5">
        <f t="shared" si="6"/>
        <v>0</v>
      </c>
      <c r="Y12" s="5"/>
      <c r="Z12" s="5">
        <f t="shared" si="1"/>
        <v>0</v>
      </c>
      <c r="AA12" s="5">
        <f t="shared" si="7"/>
        <v>0</v>
      </c>
      <c r="AB12" s="5">
        <f t="shared" si="8"/>
        <v>0</v>
      </c>
      <c r="AC12" s="5">
        <f t="shared" si="9"/>
        <v>0</v>
      </c>
      <c r="AD12" s="5">
        <f t="shared" si="10"/>
        <v>0</v>
      </c>
      <c r="AE12" s="5">
        <f t="shared" si="11"/>
        <v>0</v>
      </c>
      <c r="AF12" s="5">
        <f t="shared" si="12"/>
        <v>0</v>
      </c>
      <c r="AG12" s="5">
        <f t="shared" si="13"/>
        <v>0</v>
      </c>
      <c r="AH12" s="5">
        <f t="shared" si="14"/>
        <v>0</v>
      </c>
      <c r="AI12" s="5">
        <f t="shared" si="15"/>
        <v>0</v>
      </c>
      <c r="AJ12" s="5">
        <f t="shared" si="16"/>
        <v>0</v>
      </c>
      <c r="AK12" s="10"/>
      <c r="AL12" s="5"/>
      <c r="AM12" s="5">
        <f t="shared" si="17"/>
        <v>0</v>
      </c>
      <c r="AN12" s="5">
        <f t="shared" si="18"/>
        <v>0</v>
      </c>
      <c r="AO12" s="5">
        <f t="shared" si="19"/>
        <v>0</v>
      </c>
      <c r="AP12" s="5">
        <f t="shared" si="20"/>
        <v>0</v>
      </c>
      <c r="AQ12" s="5">
        <f t="shared" si="21"/>
        <v>0</v>
      </c>
      <c r="AR12" s="5">
        <f t="shared" si="22"/>
        <v>0</v>
      </c>
      <c r="AS12" s="5">
        <f t="shared" si="23"/>
        <v>0</v>
      </c>
      <c r="AT12" s="5">
        <f t="shared" si="24"/>
        <v>0</v>
      </c>
      <c r="AU12" s="5">
        <f t="shared" si="25"/>
        <v>0</v>
      </c>
      <c r="AV12" s="5">
        <f t="shared" si="26"/>
        <v>0</v>
      </c>
      <c r="AW12" s="5">
        <f t="shared" si="27"/>
        <v>0</v>
      </c>
      <c r="AX12" s="10"/>
      <c r="AY12" s="5"/>
      <c r="AZ12" s="5">
        <f t="shared" si="28"/>
        <v>0</v>
      </c>
      <c r="BA12" s="5">
        <f t="shared" si="29"/>
        <v>0</v>
      </c>
      <c r="BB12" s="5">
        <f t="shared" si="30"/>
        <v>0</v>
      </c>
      <c r="BC12" s="5">
        <f t="shared" si="31"/>
        <v>0</v>
      </c>
      <c r="BD12" s="5">
        <f t="shared" si="32"/>
        <v>0</v>
      </c>
      <c r="BE12" s="5">
        <f t="shared" si="33"/>
        <v>0</v>
      </c>
      <c r="BF12" s="5">
        <f t="shared" si="34"/>
        <v>0</v>
      </c>
      <c r="BG12" s="5">
        <f t="shared" si="35"/>
        <v>0</v>
      </c>
      <c r="BH12" s="5">
        <f t="shared" si="36"/>
        <v>0</v>
      </c>
      <c r="BI12" s="5">
        <f t="shared" si="37"/>
        <v>0</v>
      </c>
      <c r="BJ12" s="5">
        <f t="shared" si="38"/>
        <v>0</v>
      </c>
      <c r="BK12" s="10"/>
      <c r="BL12" s="5"/>
      <c r="BM12" s="5">
        <f t="shared" si="39"/>
        <v>0</v>
      </c>
      <c r="BN12" s="5">
        <f t="shared" si="40"/>
        <v>0</v>
      </c>
      <c r="BO12" s="5">
        <f t="shared" si="41"/>
        <v>0</v>
      </c>
      <c r="BP12" s="5">
        <f t="shared" si="42"/>
        <v>0</v>
      </c>
      <c r="BQ12" s="5">
        <f t="shared" si="43"/>
        <v>0</v>
      </c>
      <c r="BR12" s="5">
        <f t="shared" si="44"/>
        <v>0</v>
      </c>
      <c r="BS12" s="5">
        <f t="shared" si="45"/>
        <v>0</v>
      </c>
      <c r="BT12" s="5">
        <f t="shared" si="46"/>
        <v>0</v>
      </c>
      <c r="BU12" s="5">
        <f t="shared" si="47"/>
        <v>0</v>
      </c>
      <c r="BV12" s="5">
        <f t="shared" si="48"/>
        <v>0</v>
      </c>
      <c r="BW12" s="5">
        <f t="shared" si="49"/>
        <v>0</v>
      </c>
      <c r="BX12" s="10"/>
      <c r="BY12" s="5"/>
      <c r="BZ12" s="5">
        <f t="shared" si="50"/>
        <v>0</v>
      </c>
      <c r="CA12" s="5">
        <f t="shared" si="51"/>
        <v>0</v>
      </c>
      <c r="CB12" s="5">
        <f t="shared" si="52"/>
        <v>0</v>
      </c>
      <c r="CC12" s="5">
        <f t="shared" si="53"/>
        <v>0</v>
      </c>
      <c r="CD12" s="5">
        <f t="shared" si="54"/>
        <v>0</v>
      </c>
      <c r="CE12" s="5">
        <f t="shared" si="55"/>
        <v>0</v>
      </c>
      <c r="CF12" s="5">
        <f t="shared" si="56"/>
        <v>0</v>
      </c>
      <c r="CG12" s="5">
        <f t="shared" si="57"/>
        <v>0</v>
      </c>
      <c r="CH12" s="5">
        <f t="shared" si="58"/>
        <v>0</v>
      </c>
      <c r="CI12" s="5">
        <f t="shared" si="59"/>
        <v>0</v>
      </c>
      <c r="CJ12" s="5">
        <f t="shared" si="60"/>
        <v>0</v>
      </c>
      <c r="CK12" s="10"/>
      <c r="CL12" s="5">
        <f t="shared" si="2"/>
        <v>0</v>
      </c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10">
        <f t="shared" si="61"/>
        <v>0</v>
      </c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>
        <f t="shared" si="3"/>
        <v>1</v>
      </c>
      <c r="DL12" s="10">
        <f>ROUND(MAX((CX12-5000*DK12)*{0.03,0.1,0.2,0.25,0.3,0.35,0.45}-{0,2520,16920,31920,52920,85920,181920},0),2)</f>
        <v>0</v>
      </c>
      <c r="DM12" s="10">
        <f t="shared" si="62"/>
        <v>0</v>
      </c>
    </row>
    <row r="13" spans="1:117" s="16" customFormat="1" ht="24.95" customHeight="1" x14ac:dyDescent="0.15">
      <c r="A13" s="23" t="s">
        <v>4</v>
      </c>
      <c r="B13" s="24"/>
      <c r="C13" s="25"/>
      <c r="D13" s="5">
        <f t="shared" ref="D13:AI13" si="64">SUM(D3:D12)</f>
        <v>0</v>
      </c>
      <c r="E13" s="5">
        <f t="shared" si="64"/>
        <v>0</v>
      </c>
      <c r="F13" s="5">
        <f t="shared" si="64"/>
        <v>0</v>
      </c>
      <c r="G13" s="5">
        <f t="shared" si="64"/>
        <v>0</v>
      </c>
      <c r="H13" s="5">
        <f t="shared" si="64"/>
        <v>0</v>
      </c>
      <c r="I13" s="5">
        <f t="shared" si="64"/>
        <v>0</v>
      </c>
      <c r="J13" s="5">
        <f t="shared" si="64"/>
        <v>0</v>
      </c>
      <c r="K13" s="5">
        <f t="shared" si="64"/>
        <v>0</v>
      </c>
      <c r="L13" s="5">
        <f t="shared" si="64"/>
        <v>0</v>
      </c>
      <c r="M13" s="5">
        <f t="shared" si="64"/>
        <v>0</v>
      </c>
      <c r="N13" s="5">
        <f t="shared" si="64"/>
        <v>0</v>
      </c>
      <c r="O13" s="5">
        <f t="shared" si="64"/>
        <v>0</v>
      </c>
      <c r="P13" s="5">
        <f t="shared" si="64"/>
        <v>0</v>
      </c>
      <c r="Q13" s="5">
        <f t="shared" si="64"/>
        <v>0</v>
      </c>
      <c r="R13" s="5">
        <f t="shared" si="64"/>
        <v>0</v>
      </c>
      <c r="S13" s="5">
        <f t="shared" si="64"/>
        <v>0</v>
      </c>
      <c r="T13" s="5">
        <f t="shared" si="64"/>
        <v>0</v>
      </c>
      <c r="U13" s="5">
        <f t="shared" si="64"/>
        <v>0</v>
      </c>
      <c r="V13" s="5">
        <f t="shared" si="64"/>
        <v>0</v>
      </c>
      <c r="W13" s="5">
        <f t="shared" si="64"/>
        <v>0</v>
      </c>
      <c r="X13" s="5">
        <f t="shared" si="64"/>
        <v>0</v>
      </c>
      <c r="Y13" s="5">
        <f t="shared" si="64"/>
        <v>0</v>
      </c>
      <c r="Z13" s="5">
        <f t="shared" si="64"/>
        <v>0</v>
      </c>
      <c r="AA13" s="5">
        <f t="shared" si="64"/>
        <v>0</v>
      </c>
      <c r="AB13" s="5">
        <f t="shared" si="64"/>
        <v>0</v>
      </c>
      <c r="AC13" s="5">
        <f t="shared" si="64"/>
        <v>0</v>
      </c>
      <c r="AD13" s="5">
        <f t="shared" si="64"/>
        <v>0</v>
      </c>
      <c r="AE13" s="5">
        <f t="shared" si="64"/>
        <v>0</v>
      </c>
      <c r="AF13" s="5">
        <f t="shared" si="64"/>
        <v>0</v>
      </c>
      <c r="AG13" s="5">
        <f t="shared" si="64"/>
        <v>0</v>
      </c>
      <c r="AH13" s="5">
        <f t="shared" si="64"/>
        <v>0</v>
      </c>
      <c r="AI13" s="5">
        <f t="shared" si="64"/>
        <v>0</v>
      </c>
      <c r="AJ13" s="5">
        <f t="shared" ref="AJ13:BO13" si="65">SUM(AJ3:AJ12)</f>
        <v>0</v>
      </c>
      <c r="AK13" s="5">
        <f t="shared" si="65"/>
        <v>0</v>
      </c>
      <c r="AL13" s="5">
        <f t="shared" si="65"/>
        <v>0</v>
      </c>
      <c r="AM13" s="5">
        <f t="shared" si="65"/>
        <v>0</v>
      </c>
      <c r="AN13" s="5">
        <f t="shared" si="65"/>
        <v>0</v>
      </c>
      <c r="AO13" s="5">
        <f t="shared" si="65"/>
        <v>0</v>
      </c>
      <c r="AP13" s="5">
        <f t="shared" si="65"/>
        <v>0</v>
      </c>
      <c r="AQ13" s="5">
        <f t="shared" si="65"/>
        <v>0</v>
      </c>
      <c r="AR13" s="5">
        <f t="shared" si="65"/>
        <v>0</v>
      </c>
      <c r="AS13" s="5">
        <f t="shared" si="65"/>
        <v>0</v>
      </c>
      <c r="AT13" s="5">
        <f t="shared" si="65"/>
        <v>0</v>
      </c>
      <c r="AU13" s="5">
        <f t="shared" si="65"/>
        <v>0</v>
      </c>
      <c r="AV13" s="5">
        <f t="shared" si="65"/>
        <v>0</v>
      </c>
      <c r="AW13" s="5">
        <f t="shared" si="65"/>
        <v>0</v>
      </c>
      <c r="AX13" s="5">
        <f t="shared" si="65"/>
        <v>0</v>
      </c>
      <c r="AY13" s="5">
        <f t="shared" si="65"/>
        <v>0</v>
      </c>
      <c r="AZ13" s="5">
        <f t="shared" si="65"/>
        <v>0</v>
      </c>
      <c r="BA13" s="5">
        <f t="shared" si="65"/>
        <v>0</v>
      </c>
      <c r="BB13" s="5">
        <f t="shared" si="65"/>
        <v>0</v>
      </c>
      <c r="BC13" s="5">
        <f t="shared" si="65"/>
        <v>0</v>
      </c>
      <c r="BD13" s="5">
        <f t="shared" si="65"/>
        <v>0</v>
      </c>
      <c r="BE13" s="5">
        <f t="shared" si="65"/>
        <v>0</v>
      </c>
      <c r="BF13" s="5">
        <f t="shared" si="65"/>
        <v>0</v>
      </c>
      <c r="BG13" s="5">
        <f t="shared" si="65"/>
        <v>0</v>
      </c>
      <c r="BH13" s="5">
        <f t="shared" si="65"/>
        <v>0</v>
      </c>
      <c r="BI13" s="5">
        <f t="shared" si="65"/>
        <v>0</v>
      </c>
      <c r="BJ13" s="5">
        <f t="shared" si="65"/>
        <v>0</v>
      </c>
      <c r="BK13" s="5">
        <f t="shared" si="65"/>
        <v>0</v>
      </c>
      <c r="BL13" s="5">
        <f t="shared" si="65"/>
        <v>0</v>
      </c>
      <c r="BM13" s="5">
        <f t="shared" si="65"/>
        <v>0</v>
      </c>
      <c r="BN13" s="5">
        <f t="shared" si="65"/>
        <v>0</v>
      </c>
      <c r="BO13" s="5">
        <f t="shared" si="65"/>
        <v>0</v>
      </c>
      <c r="BP13" s="5">
        <f t="shared" ref="BP13:CU13" si="66">SUM(BP3:BP12)</f>
        <v>0</v>
      </c>
      <c r="BQ13" s="5">
        <f t="shared" si="66"/>
        <v>0</v>
      </c>
      <c r="BR13" s="5">
        <f t="shared" si="66"/>
        <v>0</v>
      </c>
      <c r="BS13" s="5">
        <f t="shared" si="66"/>
        <v>0</v>
      </c>
      <c r="BT13" s="5">
        <f t="shared" si="66"/>
        <v>0</v>
      </c>
      <c r="BU13" s="5">
        <f t="shared" si="66"/>
        <v>0</v>
      </c>
      <c r="BV13" s="5">
        <f t="shared" si="66"/>
        <v>0</v>
      </c>
      <c r="BW13" s="5">
        <f t="shared" si="66"/>
        <v>0</v>
      </c>
      <c r="BX13" s="5">
        <f t="shared" si="66"/>
        <v>0</v>
      </c>
      <c r="BY13" s="5">
        <f t="shared" si="66"/>
        <v>0</v>
      </c>
      <c r="BZ13" s="5">
        <f t="shared" si="66"/>
        <v>0</v>
      </c>
      <c r="CA13" s="5">
        <f t="shared" si="66"/>
        <v>0</v>
      </c>
      <c r="CB13" s="5">
        <f t="shared" si="66"/>
        <v>0</v>
      </c>
      <c r="CC13" s="5">
        <f t="shared" si="66"/>
        <v>0</v>
      </c>
      <c r="CD13" s="5">
        <f t="shared" si="66"/>
        <v>0</v>
      </c>
      <c r="CE13" s="5">
        <f t="shared" si="66"/>
        <v>0</v>
      </c>
      <c r="CF13" s="5">
        <f t="shared" si="66"/>
        <v>0</v>
      </c>
      <c r="CG13" s="5">
        <f t="shared" si="66"/>
        <v>0</v>
      </c>
      <c r="CH13" s="5">
        <f t="shared" si="66"/>
        <v>0</v>
      </c>
      <c r="CI13" s="5">
        <f t="shared" si="66"/>
        <v>0</v>
      </c>
      <c r="CJ13" s="5">
        <f t="shared" si="66"/>
        <v>0</v>
      </c>
      <c r="CK13" s="5">
        <f t="shared" si="66"/>
        <v>0</v>
      </c>
      <c r="CL13" s="5">
        <f t="shared" si="66"/>
        <v>0</v>
      </c>
      <c r="CM13" s="5">
        <f t="shared" si="66"/>
        <v>0</v>
      </c>
      <c r="CN13" s="5">
        <f t="shared" si="66"/>
        <v>0</v>
      </c>
      <c r="CO13" s="5">
        <f t="shared" si="66"/>
        <v>0</v>
      </c>
      <c r="CP13" s="5">
        <f t="shared" si="66"/>
        <v>0</v>
      </c>
      <c r="CQ13" s="5">
        <f t="shared" si="66"/>
        <v>0</v>
      </c>
      <c r="CR13" s="5">
        <f t="shared" si="66"/>
        <v>0</v>
      </c>
      <c r="CS13" s="5">
        <f t="shared" si="66"/>
        <v>0</v>
      </c>
      <c r="CT13" s="5">
        <f t="shared" si="66"/>
        <v>0</v>
      </c>
      <c r="CU13" s="5">
        <f t="shared" si="66"/>
        <v>0</v>
      </c>
      <c r="CV13" s="5">
        <f t="shared" ref="CV13:DL13" si="67">SUM(CV3:CV12)</f>
        <v>0</v>
      </c>
      <c r="CW13" s="5">
        <f t="shared" si="67"/>
        <v>0</v>
      </c>
      <c r="CX13" s="5">
        <f t="shared" si="67"/>
        <v>0</v>
      </c>
      <c r="CY13" s="5">
        <f t="shared" si="67"/>
        <v>0</v>
      </c>
      <c r="CZ13" s="5">
        <f t="shared" si="67"/>
        <v>0</v>
      </c>
      <c r="DA13" s="5">
        <f t="shared" si="67"/>
        <v>0</v>
      </c>
      <c r="DB13" s="5">
        <f t="shared" si="67"/>
        <v>0</v>
      </c>
      <c r="DC13" s="5">
        <f t="shared" si="67"/>
        <v>0</v>
      </c>
      <c r="DD13" s="5">
        <f t="shared" si="67"/>
        <v>0</v>
      </c>
      <c r="DE13" s="5">
        <f t="shared" si="67"/>
        <v>0</v>
      </c>
      <c r="DF13" s="5">
        <f t="shared" si="67"/>
        <v>0</v>
      </c>
      <c r="DG13" s="5">
        <f t="shared" si="67"/>
        <v>0</v>
      </c>
      <c r="DH13" s="5">
        <f t="shared" si="67"/>
        <v>0</v>
      </c>
      <c r="DI13" s="5">
        <f t="shared" si="67"/>
        <v>0</v>
      </c>
      <c r="DJ13" s="5">
        <f t="shared" si="67"/>
        <v>0</v>
      </c>
      <c r="DK13" s="5">
        <f t="shared" si="67"/>
        <v>10</v>
      </c>
      <c r="DL13" s="5">
        <f t="shared" si="67"/>
        <v>0</v>
      </c>
      <c r="DM13" s="10">
        <f t="shared" ref="DM13" si="68">ROUND(IF(AND(CZ13=0,DA13=0,DB13=0,DC13=0,DD13=0,DE13=0,DF13=0,DG13=0,DH13=0,DI13=0,DJ13=0),CY13,IF(AND(DA13=0,DB13=0,DC13=0,DD13=0,DE13=0,DF13=0,DG13=0,DH13=0,DI13=0,DJ13=0),CZ13-CY13,IF(AND(DB13=0,DC13=0,DD13=0,DE13=0,DF13=0,DG13=0,DH13=0,DI13=0,DJ13=0),DA13-CZ13,IF(AND(DC13=0,DD13=0,DE13=0,DF13=0,DG13=0,DH13=0,DI13=0,DJ13=0),DB13-DA13,IF(AND(DD13=0,DE13=0,DF13=0,DG13=0,DH13=0,DI13=0,DJ13=0),DC13-DB13,IF(AND(DE13=0,DF13=0,DG13=0,DH13=0,DI13=0,DJ13=0),DD13-DC13,IF(AND(DF13=0,DG13=0,DH13=0,DI13=0,DJ13=0),DE13-DD13,IF(AND(DG13=0,DH13=0,DI13=0,DJ13=0),DF13-DE13,IF(AND(DH13=0,DI13=0,DJ13=0),DG13-DF13,IF(AND(DI13=0,DJ13=0),DH13-DG13,IF(DJ13=0,DI13-DH13,DJ13))))))))))),2)</f>
        <v>0</v>
      </c>
    </row>
  </sheetData>
  <autoFilter ref="A2:CN13"/>
  <mergeCells count="2">
    <mergeCell ref="A13:C13"/>
    <mergeCell ref="A1:X1"/>
  </mergeCells>
  <phoneticPr fontId="1" type="noConversion"/>
  <conditionalFormatting sqref="B14:B1048576 B2">
    <cfRule type="duplicateValues" dxfId="6" priority="5785"/>
  </conditionalFormatting>
  <conditionalFormatting sqref="B14:B1048576">
    <cfRule type="duplicateValues" dxfId="5" priority="6224"/>
  </conditionalFormatting>
  <conditionalFormatting sqref="B3:B12">
    <cfRule type="duplicateValues" dxfId="4" priority="6699"/>
  </conditionalFormatting>
  <conditionalFormatting sqref="B3:B12">
    <cfRule type="duplicateValues" dxfId="3" priority="6700"/>
  </conditionalFormatting>
  <conditionalFormatting sqref="B3:B12">
    <cfRule type="duplicateValues" dxfId="2" priority="6701"/>
  </conditionalFormatting>
  <conditionalFormatting sqref="B3:B12">
    <cfRule type="duplicateValues" dxfId="1" priority="6702"/>
  </conditionalFormatting>
  <conditionalFormatting sqref="B3:B12">
    <cfRule type="duplicateValues" dxfId="0" priority="6703"/>
  </conditionalFormatting>
  <printOptions horizontalCentered="1"/>
  <pageMargins left="0.15748031496062992" right="0.15748031496062992" top="0.23622047244094491" bottom="0.39370078740157483" header="0.27559055118110237" footer="0.15748031496062992"/>
  <pageSetup paperSize="9" scale="41" fitToHeight="2" orientation="landscape" blackAndWhite="1" r:id="rId1"/>
  <headerFooter alignWithMargins="0">
    <oddFooter>第 &amp;P 页，共 &amp;N 页</oddFooter>
  </headerFooter>
  <colBreaks count="1" manualBreakCount="1">
    <brk id="2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5" sqref="A5"/>
    </sheetView>
  </sheetViews>
  <sheetFormatPr defaultRowHeight="14.25" x14ac:dyDescent="0.15"/>
  <sheetData>
    <row r="1" spans="1:1" x14ac:dyDescent="0.15">
      <c r="A1" s="21" t="s">
        <v>97</v>
      </c>
    </row>
    <row r="2" spans="1:1" x14ac:dyDescent="0.15">
      <c r="A2" s="20"/>
    </row>
    <row r="3" spans="1:1" x14ac:dyDescent="0.15">
      <c r="A3" s="20" t="s">
        <v>107</v>
      </c>
    </row>
    <row r="4" spans="1:1" x14ac:dyDescent="0.15">
      <c r="A4" s="20"/>
    </row>
    <row r="5" spans="1:1" x14ac:dyDescent="0.15">
      <c r="A5" s="20" t="s">
        <v>112</v>
      </c>
    </row>
    <row r="6" spans="1:1" x14ac:dyDescent="0.15">
      <c r="A6" s="20"/>
    </row>
    <row r="7" spans="1:1" x14ac:dyDescent="0.15">
      <c r="A7" s="20" t="s">
        <v>109</v>
      </c>
    </row>
    <row r="8" spans="1:1" x14ac:dyDescent="0.15">
      <c r="A8" s="20"/>
    </row>
    <row r="9" spans="1:1" x14ac:dyDescent="0.15">
      <c r="A9" s="20" t="s">
        <v>110</v>
      </c>
    </row>
    <row r="11" spans="1:1" x14ac:dyDescent="0.15">
      <c r="A11" s="22" t="s">
        <v>111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工资表</vt:lpstr>
      <vt:lpstr>说明</vt:lpstr>
      <vt:lpstr>工资表!Print_Titles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2010-10-31T10:05:35Z</cp:lastPrinted>
  <dcterms:created xsi:type="dcterms:W3CDTF">1996-12-17T01:32:42Z</dcterms:created>
  <dcterms:modified xsi:type="dcterms:W3CDTF">2019-03-20T06:45:01Z</dcterms:modified>
</cp:coreProperties>
</file>