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tabRatio="410" activeTab="0"/>
  </bookViews>
  <sheets>
    <sheet name="工资表" sheetId="1" r:id="rId1"/>
  </sheets>
  <definedNames>
    <definedName name="_xlnm.Print_Area" localSheetId="0">'工资表'!$A$1:$P$66</definedName>
  </definedNames>
  <calcPr fullCalcOnLoad="1"/>
</workbook>
</file>

<file path=xl/sharedStrings.xml><?xml version="1.0" encoding="utf-8"?>
<sst xmlns="http://schemas.openxmlformats.org/spreadsheetml/2006/main" count="213" uniqueCount="25">
  <si>
    <t>工 资 表</t>
  </si>
  <si>
    <t>编制单位：</t>
  </si>
  <si>
    <t>工资月份：</t>
  </si>
  <si>
    <t>序
号</t>
  </si>
  <si>
    <t>姓  名</t>
  </si>
  <si>
    <t>基本
工资</t>
  </si>
  <si>
    <t>在职  天数</t>
  </si>
  <si>
    <t>应 发 工 资</t>
  </si>
  <si>
    <t>应 扣 工 资</t>
  </si>
  <si>
    <t>实发
工资</t>
  </si>
  <si>
    <t>领款人
签  章</t>
  </si>
  <si>
    <t>备  注</t>
  </si>
  <si>
    <t>工  资</t>
  </si>
  <si>
    <t>月奖金</t>
  </si>
  <si>
    <t>车公 里数</t>
  </si>
  <si>
    <t>交通   补贴</t>
  </si>
  <si>
    <t>合  计</t>
  </si>
  <si>
    <t>天  数</t>
  </si>
  <si>
    <t>金  额</t>
  </si>
  <si>
    <t>工资最小单位为元，一元以下按四舍五入计算</t>
  </si>
  <si>
    <t>结算日期：</t>
  </si>
  <si>
    <t>职务  补贴</t>
  </si>
  <si>
    <t>部门负责人签     字</t>
  </si>
  <si>
    <t>肖  萍</t>
  </si>
  <si>
    <t>合 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</si>
</sst>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  <numFmt numFmtId="179" formatCode="yyyy&quot;年&quot;m&quot;月&quot;;@"/>
    <numFmt numFmtId="180" formatCode="0.00_ "/>
    <numFmt numFmtId="181" formatCode="yyyy&quot;年&quot;m&quot;月&quot;d&quot;日&quot;;@"/>
    <numFmt numFmtId="182" formatCode="0_ "/>
  </numFmts>
  <fonts count="4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79" fontId="3" fillId="34" borderId="0" xfId="61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1" fillId="34" borderId="9" xfId="61" applyFont="1" applyFill="1" applyBorder="1" applyAlignment="1">
      <alignment horizontal="center" vertical="center" wrapText="1"/>
      <protection/>
    </xf>
    <xf numFmtId="0" fontId="3" fillId="34" borderId="9" xfId="61" applyFont="1" applyFill="1" applyBorder="1" applyAlignment="1">
      <alignment horizontal="center" vertical="center" wrapText="1"/>
      <protection/>
    </xf>
    <xf numFmtId="0" fontId="3" fillId="0" borderId="9" xfId="61" applyNumberFormat="1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>
      <alignment horizontal="center" vertical="center"/>
    </xf>
    <xf numFmtId="0" fontId="3" fillId="34" borderId="11" xfId="61" applyFont="1" applyFill="1" applyBorder="1" applyAlignment="1">
      <alignment horizontal="center" vertical="center" wrapText="1"/>
      <protection/>
    </xf>
    <xf numFmtId="0" fontId="3" fillId="0" borderId="11" xfId="61" applyNumberFormat="1" applyFont="1" applyFill="1" applyBorder="1" applyAlignment="1">
      <alignment horizontal="center" vertical="center"/>
      <protection/>
    </xf>
    <xf numFmtId="0" fontId="2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3" fillId="34" borderId="0" xfId="61" applyFont="1" applyFill="1" applyBorder="1" applyAlignment="1">
      <alignment horizontal="center" vertical="center" wrapText="1"/>
      <protection/>
    </xf>
    <xf numFmtId="0" fontId="3" fillId="0" borderId="0" xfId="61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179" fontId="3" fillId="34" borderId="0" xfId="61" applyNumberFormat="1" applyFont="1" applyFill="1" applyBorder="1" applyAlignment="1">
      <alignment horizontal="center" vertical="center"/>
      <protection/>
    </xf>
    <xf numFmtId="179" fontId="3" fillId="34" borderId="0" xfId="61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179" fontId="3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8" fontId="1" fillId="34" borderId="9" xfId="61" applyNumberFormat="1" applyFont="1" applyFill="1" applyBorder="1" applyAlignment="1">
      <alignment horizontal="center" vertical="center" wrapText="1"/>
      <protection/>
    </xf>
    <xf numFmtId="180" fontId="3" fillId="34" borderId="9" xfId="61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1" fillId="34" borderId="9" xfId="61" applyNumberFormat="1" applyFont="1" applyFill="1" applyBorder="1" applyAlignment="1">
      <alignment horizontal="center" vertical="center" wrapText="1"/>
      <protection/>
    </xf>
    <xf numFmtId="0" fontId="5" fillId="34" borderId="9" xfId="61" applyFont="1" applyFill="1" applyBorder="1" applyAlignment="1">
      <alignment horizontal="center" vertical="center" wrapText="1"/>
      <protection/>
    </xf>
    <xf numFmtId="180" fontId="1" fillId="34" borderId="13" xfId="61" applyNumberFormat="1" applyFont="1" applyFill="1" applyBorder="1" applyAlignment="1">
      <alignment horizontal="left" vertical="center" wrapText="1"/>
      <protection/>
    </xf>
    <xf numFmtId="0" fontId="3" fillId="0" borderId="9" xfId="61" applyFont="1" applyFill="1" applyBorder="1" applyAlignment="1">
      <alignment horizontal="center" vertical="center"/>
      <protection/>
    </xf>
    <xf numFmtId="178" fontId="3" fillId="0" borderId="9" xfId="61" applyNumberFormat="1" applyFont="1" applyFill="1" applyBorder="1" applyAlignment="1">
      <alignment horizontal="right" vertical="center"/>
      <protection/>
    </xf>
    <xf numFmtId="180" fontId="3" fillId="34" borderId="9" xfId="61" applyNumberFormat="1" applyFont="1" applyFill="1" applyBorder="1" applyAlignment="1">
      <alignment horizontal="right" vertical="center"/>
      <protection/>
    </xf>
    <xf numFmtId="180" fontId="1" fillId="34" borderId="14" xfId="61" applyNumberFormat="1" applyFont="1" applyFill="1" applyBorder="1" applyAlignment="1">
      <alignment horizontal="left" vertical="center" wrapText="1"/>
      <protection/>
    </xf>
    <xf numFmtId="0" fontId="3" fillId="0" borderId="11" xfId="61" applyFont="1" applyFill="1" applyBorder="1" applyAlignment="1">
      <alignment horizontal="center" vertical="center"/>
      <protection/>
    </xf>
    <xf numFmtId="178" fontId="3" fillId="0" borderId="11" xfId="61" applyNumberFormat="1" applyFont="1" applyFill="1" applyBorder="1" applyAlignment="1">
      <alignment vertical="center"/>
      <protection/>
    </xf>
    <xf numFmtId="181" fontId="3" fillId="34" borderId="11" xfId="61" applyNumberFormat="1" applyFont="1" applyFill="1" applyBorder="1" applyAlignment="1">
      <alignment horizontal="left" vertical="center"/>
      <protection/>
    </xf>
    <xf numFmtId="181" fontId="0" fillId="0" borderId="11" xfId="0" applyNumberFormat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182" fontId="3" fillId="0" borderId="9" xfId="61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2" xfId="61" applyNumberFormat="1" applyFont="1" applyFill="1" applyBorder="1" applyAlignment="1">
      <alignment horizontal="center" vertical="center"/>
      <protection/>
    </xf>
    <xf numFmtId="178" fontId="3" fillId="0" borderId="0" xfId="61" applyNumberFormat="1" applyFont="1" applyFill="1" applyBorder="1" applyAlignment="1">
      <alignment vertical="center"/>
      <protection/>
    </xf>
    <xf numFmtId="181" fontId="3" fillId="34" borderId="0" xfId="61" applyNumberFormat="1" applyFont="1" applyFill="1" applyBorder="1" applyAlignment="1">
      <alignment horizontal="left" vertical="center"/>
      <protection/>
    </xf>
    <xf numFmtId="181" fontId="0" fillId="0" borderId="0" xfId="0" applyNumberFormat="1" applyBorder="1" applyAlignment="1">
      <alignment horizontal="left" vertical="center"/>
    </xf>
    <xf numFmtId="0" fontId="3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wrapText="1"/>
      <protection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80" fontId="3" fillId="0" borderId="15" xfId="61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179" fontId="7" fillId="34" borderId="0" xfId="61" applyNumberFormat="1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right" vertical="center"/>
    </xf>
    <xf numFmtId="179" fontId="0" fillId="0" borderId="0" xfId="0" applyNumberFormat="1" applyBorder="1" applyAlignment="1">
      <alignment horizontal="left" vertical="center"/>
    </xf>
    <xf numFmtId="181" fontId="3" fillId="0" borderId="0" xfId="61" applyNumberFormat="1" applyFont="1" applyFill="1" applyBorder="1" applyAlignment="1">
      <alignment horizontal="left" vertical="center"/>
      <protection/>
    </xf>
    <xf numFmtId="181" fontId="0" fillId="0" borderId="0" xfId="0" applyNumberForma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wrapText="1"/>
    </xf>
    <xf numFmtId="178" fontId="1" fillId="0" borderId="0" xfId="0" applyNumberFormat="1" applyFont="1" applyFill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小小财务软件" xfId="61"/>
    <cellStyle name="40% - 强调文字颜色 6" xfId="62"/>
    <cellStyle name="60% - 强调文字颜色 6" xfId="63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114300</xdr:rowOff>
    </xdr:from>
    <xdr:to>
      <xdr:col>16</xdr:col>
      <xdr:colOff>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14300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P73"/>
  <sheetViews>
    <sheetView showGridLines="0" showZeros="0" tabSelected="1" showOutlineSymbols="0" workbookViewId="0" topLeftCell="A13">
      <selection activeCell="B14" sqref="B14:H14"/>
    </sheetView>
  </sheetViews>
  <sheetFormatPr defaultColWidth="9.00390625" defaultRowHeight="19.5" customHeight="1"/>
  <cols>
    <col min="1" max="1" width="3.75390625" style="2" customWidth="1"/>
    <col min="2" max="2" width="3.625" style="2" customWidth="1"/>
    <col min="3" max="3" width="8.25390625" style="2" customWidth="1"/>
    <col min="4" max="4" width="6.625" style="2" customWidth="1"/>
    <col min="5" max="5" width="5.875" style="2" customWidth="1"/>
    <col min="6" max="6" width="7.25390625" style="2" customWidth="1"/>
    <col min="7" max="7" width="5.25390625" style="2" customWidth="1"/>
    <col min="8" max="8" width="4.875" style="2" customWidth="1"/>
    <col min="9" max="10" width="6.50390625" style="2" customWidth="1"/>
    <col min="11" max="11" width="5.625" style="2" customWidth="1"/>
    <col min="12" max="12" width="6.625" style="2" customWidth="1"/>
    <col min="13" max="13" width="8.25390625" style="3" customWidth="1"/>
    <col min="14" max="14" width="9.25390625" style="4" customWidth="1"/>
    <col min="15" max="15" width="9.625" style="4" customWidth="1"/>
    <col min="16" max="16" width="5.50390625" style="5" customWidth="1"/>
    <col min="17" max="17" width="9.00390625" style="2" hidden="1" customWidth="1"/>
    <col min="18" max="20" width="3.25390625" style="2" hidden="1" customWidth="1"/>
    <col min="21" max="16384" width="9.00390625" style="2" hidden="1" customWidth="1"/>
  </cols>
  <sheetData>
    <row r="1" spans="1:16" ht="23.25" customHeight="1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3"/>
      <c r="P1" s="24"/>
    </row>
    <row r="2" spans="1:16" ht="15.75" customHeight="1">
      <c r="A2" s="6"/>
      <c r="B2" s="8" t="s">
        <v>1</v>
      </c>
      <c r="C2" s="9"/>
      <c r="D2" s="9"/>
      <c r="E2" s="9"/>
      <c r="F2" s="9"/>
      <c r="G2" s="9"/>
      <c r="H2" s="9"/>
      <c r="I2" s="25"/>
      <c r="J2" s="26" t="s">
        <v>2</v>
      </c>
      <c r="K2" s="27"/>
      <c r="L2" s="28">
        <f ca="1">DATE(YEAR(TODAY()),MONTH(TODAY()),)</f>
        <v>43921</v>
      </c>
      <c r="M2" s="28"/>
      <c r="N2" s="28"/>
      <c r="O2" s="9"/>
      <c r="P2" s="29"/>
    </row>
    <row r="3" spans="1:16" s="1" customFormat="1" ht="15" customHeight="1">
      <c r="A3" s="6"/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10"/>
      <c r="J3" s="10"/>
      <c r="K3" s="10" t="s">
        <v>8</v>
      </c>
      <c r="L3" s="10"/>
      <c r="M3" s="30" t="s">
        <v>9</v>
      </c>
      <c r="N3" s="10" t="s">
        <v>10</v>
      </c>
      <c r="O3" s="31" t="s">
        <v>11</v>
      </c>
      <c r="P3" s="32"/>
    </row>
    <row r="4" spans="1:16" s="1" customFormat="1" ht="24.75" customHeight="1">
      <c r="A4" s="6"/>
      <c r="B4" s="10"/>
      <c r="C4" s="10"/>
      <c r="D4" s="10"/>
      <c r="E4" s="10"/>
      <c r="F4" s="10" t="s">
        <v>12</v>
      </c>
      <c r="G4" s="10" t="s">
        <v>13</v>
      </c>
      <c r="H4" s="10" t="s">
        <v>14</v>
      </c>
      <c r="I4" s="33" t="s">
        <v>15</v>
      </c>
      <c r="J4" s="34" t="s">
        <v>16</v>
      </c>
      <c r="K4" s="10" t="s">
        <v>17</v>
      </c>
      <c r="L4" s="33" t="s">
        <v>18</v>
      </c>
      <c r="M4" s="30"/>
      <c r="N4" s="10"/>
      <c r="O4" s="35" t="s">
        <v>19</v>
      </c>
      <c r="P4" s="32"/>
    </row>
    <row r="5" spans="1:16" s="1" customFormat="1" ht="23.25" customHeight="1">
      <c r="A5" s="6"/>
      <c r="B5" s="11">
        <v>1</v>
      </c>
      <c r="C5" s="11"/>
      <c r="D5" s="11">
        <v>3000</v>
      </c>
      <c r="E5" s="11">
        <f ca="1">DAY(DATE(YEAR(TODAY()),MONTH(TODAY()),))</f>
        <v>31</v>
      </c>
      <c r="F5" s="12">
        <f ca="1">D5/DAY(DATE(YEAR(TODAY()),MONTH(TODAY()),))*E5</f>
        <v>3000</v>
      </c>
      <c r="G5" s="12"/>
      <c r="H5" s="12"/>
      <c r="I5" s="12">
        <v>600</v>
      </c>
      <c r="J5" s="36">
        <f>F5+G5+H5+I5</f>
        <v>3600</v>
      </c>
      <c r="K5" s="36">
        <v>0</v>
      </c>
      <c r="L5" s="12">
        <f>D5/30*K5</f>
        <v>0</v>
      </c>
      <c r="M5" s="37">
        <f>J5-L5</f>
        <v>3600</v>
      </c>
      <c r="N5" s="38"/>
      <c r="O5" s="39"/>
      <c r="P5" s="32"/>
    </row>
    <row r="6" spans="1:16" s="1" customFormat="1" ht="25.5" customHeight="1">
      <c r="A6" s="13"/>
      <c r="B6" s="14"/>
      <c r="C6" s="14"/>
      <c r="D6" s="14"/>
      <c r="E6" s="14"/>
      <c r="F6" s="15"/>
      <c r="G6" s="15"/>
      <c r="H6" s="15"/>
      <c r="I6" s="15"/>
      <c r="J6" s="40"/>
      <c r="K6" s="40"/>
      <c r="L6" s="15"/>
      <c r="M6" s="41" t="s">
        <v>20</v>
      </c>
      <c r="N6" s="42">
        <f ca="1">TODAY()</f>
        <v>43948</v>
      </c>
      <c r="O6" s="43"/>
      <c r="P6" s="44"/>
    </row>
    <row r="7" spans="1:16" s="1" customFormat="1" ht="27" customHeight="1">
      <c r="A7" s="6"/>
      <c r="B7" s="16" t="s">
        <v>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45"/>
      <c r="P7" s="32"/>
    </row>
    <row r="8" spans="1:16" s="1" customFormat="1" ht="19.5" customHeight="1">
      <c r="A8" s="6"/>
      <c r="B8" s="8" t="s">
        <v>1</v>
      </c>
      <c r="C8" s="17"/>
      <c r="D8" s="17"/>
      <c r="E8" s="17"/>
      <c r="F8" s="17"/>
      <c r="G8" s="17"/>
      <c r="H8" s="17"/>
      <c r="I8" s="25"/>
      <c r="J8" s="26" t="s">
        <v>2</v>
      </c>
      <c r="K8" s="46"/>
      <c r="L8" s="28">
        <f ca="1">DATE(YEAR(TODAY()),MONTH(TODAY()),)</f>
        <v>43921</v>
      </c>
      <c r="M8" s="28"/>
      <c r="N8" s="28"/>
      <c r="O8" s="17"/>
      <c r="P8" s="32"/>
    </row>
    <row r="9" spans="1:16" s="1" customFormat="1" ht="19.5" customHeight="1">
      <c r="A9" s="6"/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/>
      <c r="H9" s="10"/>
      <c r="I9" s="10"/>
      <c r="J9" s="10"/>
      <c r="K9" s="10" t="s">
        <v>8</v>
      </c>
      <c r="L9" s="10"/>
      <c r="M9" s="30" t="s">
        <v>9</v>
      </c>
      <c r="N9" s="10" t="s">
        <v>10</v>
      </c>
      <c r="O9" s="31" t="s">
        <v>11</v>
      </c>
      <c r="P9" s="32"/>
    </row>
    <row r="10" spans="1:16" s="1" customFormat="1" ht="24" customHeight="1">
      <c r="A10" s="6"/>
      <c r="B10" s="10"/>
      <c r="C10" s="10"/>
      <c r="D10" s="10"/>
      <c r="E10" s="10"/>
      <c r="F10" s="10" t="s">
        <v>12</v>
      </c>
      <c r="G10" s="10" t="s">
        <v>13</v>
      </c>
      <c r="H10" s="10" t="s">
        <v>14</v>
      </c>
      <c r="I10" s="33" t="s">
        <v>15</v>
      </c>
      <c r="J10" s="34" t="s">
        <v>16</v>
      </c>
      <c r="K10" s="10" t="s">
        <v>17</v>
      </c>
      <c r="L10" s="33" t="s">
        <v>18</v>
      </c>
      <c r="M10" s="30"/>
      <c r="N10" s="10"/>
      <c r="O10" s="35" t="s">
        <v>19</v>
      </c>
      <c r="P10" s="32"/>
    </row>
    <row r="11" spans="1:16" s="1" customFormat="1" ht="24.75" customHeight="1">
      <c r="A11" s="6"/>
      <c r="B11" s="11">
        <v>2</v>
      </c>
      <c r="C11" s="11"/>
      <c r="D11" s="11">
        <v>3000</v>
      </c>
      <c r="E11" s="11">
        <f ca="1">DAY(DATE(YEAR(TODAY()),MONTH(TODAY()),))</f>
        <v>31</v>
      </c>
      <c r="F11" s="12">
        <f ca="1">D11/DAY(DATE(YEAR(TODAY()),MONTH(TODAY()),))*E11</f>
        <v>3000</v>
      </c>
      <c r="G11" s="12"/>
      <c r="H11" s="12">
        <v>2653</v>
      </c>
      <c r="I11" s="47">
        <f>H11*0.52*0.8</f>
        <v>1103.648</v>
      </c>
      <c r="J11" s="47">
        <f>F11+G11+I11</f>
        <v>4103.648</v>
      </c>
      <c r="K11" s="36"/>
      <c r="L11" s="12">
        <f>D11/30*K11</f>
        <v>0</v>
      </c>
      <c r="M11" s="37">
        <f>J11-L11</f>
        <v>4103.648</v>
      </c>
      <c r="N11" s="38"/>
      <c r="O11" s="39"/>
      <c r="P11" s="48"/>
    </row>
    <row r="12" spans="1:16" s="1" customFormat="1" ht="27" customHeight="1">
      <c r="A12" s="13"/>
      <c r="B12" s="14"/>
      <c r="C12" s="14"/>
      <c r="D12" s="14"/>
      <c r="E12" s="14"/>
      <c r="F12" s="15"/>
      <c r="G12" s="15"/>
      <c r="H12" s="15"/>
      <c r="I12" s="15"/>
      <c r="J12" s="40"/>
      <c r="K12" s="40"/>
      <c r="L12" s="15"/>
      <c r="M12" s="41" t="s">
        <v>20</v>
      </c>
      <c r="N12" s="42">
        <f ca="1">TODAY()</f>
        <v>43948</v>
      </c>
      <c r="O12" s="43"/>
      <c r="P12" s="44"/>
    </row>
    <row r="13" spans="1:16" s="1" customFormat="1" ht="26.25" customHeight="1">
      <c r="A13" s="6"/>
      <c r="B13" s="18" t="s">
        <v>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49"/>
      <c r="P13" s="48"/>
    </row>
    <row r="14" spans="1:16" s="1" customFormat="1" ht="19.5" customHeight="1">
      <c r="A14" s="6"/>
      <c r="B14" s="8" t="s">
        <v>1</v>
      </c>
      <c r="C14" s="17"/>
      <c r="D14" s="17"/>
      <c r="E14" s="17"/>
      <c r="F14" s="17"/>
      <c r="G14" s="17"/>
      <c r="H14" s="17"/>
      <c r="I14" s="25"/>
      <c r="J14" s="26" t="s">
        <v>2</v>
      </c>
      <c r="K14" s="46"/>
      <c r="L14" s="28">
        <f ca="1">DATE(YEAR(TODAY()),MONTH(TODAY()),)</f>
        <v>43921</v>
      </c>
      <c r="M14" s="28"/>
      <c r="N14" s="28"/>
      <c r="O14" s="17"/>
      <c r="P14" s="48"/>
    </row>
    <row r="15" spans="1:16" s="1" customFormat="1" ht="19.5" customHeight="1">
      <c r="A15" s="6"/>
      <c r="B15" s="10" t="s">
        <v>3</v>
      </c>
      <c r="C15" s="10" t="s">
        <v>4</v>
      </c>
      <c r="D15" s="10" t="s">
        <v>5</v>
      </c>
      <c r="E15" s="10" t="s">
        <v>6</v>
      </c>
      <c r="F15" s="10" t="s">
        <v>7</v>
      </c>
      <c r="G15" s="10"/>
      <c r="H15" s="10"/>
      <c r="I15" s="10"/>
      <c r="J15" s="10"/>
      <c r="K15" s="10" t="s">
        <v>8</v>
      </c>
      <c r="L15" s="10"/>
      <c r="M15" s="30" t="s">
        <v>9</v>
      </c>
      <c r="N15" s="10" t="s">
        <v>10</v>
      </c>
      <c r="O15" s="31" t="s">
        <v>11</v>
      </c>
      <c r="P15" s="48"/>
    </row>
    <row r="16" spans="1:16" s="1" customFormat="1" ht="27" customHeight="1">
      <c r="A16" s="6"/>
      <c r="B16" s="10"/>
      <c r="C16" s="10"/>
      <c r="D16" s="10"/>
      <c r="E16" s="10"/>
      <c r="F16" s="10" t="s">
        <v>12</v>
      </c>
      <c r="G16" s="10" t="s">
        <v>13</v>
      </c>
      <c r="H16" s="10" t="s">
        <v>14</v>
      </c>
      <c r="I16" s="33" t="s">
        <v>15</v>
      </c>
      <c r="J16" s="34" t="s">
        <v>16</v>
      </c>
      <c r="K16" s="10" t="s">
        <v>17</v>
      </c>
      <c r="L16" s="33" t="s">
        <v>18</v>
      </c>
      <c r="M16" s="30"/>
      <c r="N16" s="10"/>
      <c r="O16" s="35" t="s">
        <v>19</v>
      </c>
      <c r="P16" s="48"/>
    </row>
    <row r="17" spans="1:16" s="1" customFormat="1" ht="24" customHeight="1">
      <c r="A17" s="6"/>
      <c r="B17" s="11">
        <v>3</v>
      </c>
      <c r="C17" s="11"/>
      <c r="D17" s="11">
        <v>3000</v>
      </c>
      <c r="E17" s="11">
        <f ca="1">DAY(DATE(YEAR(TODAY()),MONTH(TODAY()),))</f>
        <v>31</v>
      </c>
      <c r="F17" s="12">
        <f ca="1">D17/DAY(DATE(YEAR(TODAY()),MONTH(TODAY()),))*E17</f>
        <v>3000</v>
      </c>
      <c r="G17" s="12"/>
      <c r="H17" s="12"/>
      <c r="I17" s="47">
        <f>H17*0.52*0.8</f>
        <v>0</v>
      </c>
      <c r="J17" s="47">
        <f>F17+G17+I17</f>
        <v>3000</v>
      </c>
      <c r="K17" s="36"/>
      <c r="L17" s="12">
        <f>D17/30*K17</f>
        <v>0</v>
      </c>
      <c r="M17" s="37">
        <f>J17-L17</f>
        <v>3000</v>
      </c>
      <c r="N17" s="38"/>
      <c r="O17" s="39"/>
      <c r="P17" s="48"/>
    </row>
    <row r="18" spans="1:16" s="1" customFormat="1" ht="28.5" customHeight="1">
      <c r="A18" s="13"/>
      <c r="B18" s="14"/>
      <c r="C18" s="14"/>
      <c r="D18" s="14"/>
      <c r="E18" s="14"/>
      <c r="F18" s="15"/>
      <c r="G18" s="15"/>
      <c r="H18" s="15"/>
      <c r="I18" s="15"/>
      <c r="J18" s="40"/>
      <c r="K18" s="40"/>
      <c r="L18" s="15"/>
      <c r="M18" s="41" t="s">
        <v>20</v>
      </c>
      <c r="N18" s="42">
        <f ca="1">TODAY()</f>
        <v>43948</v>
      </c>
      <c r="O18" s="43"/>
      <c r="P18" s="44"/>
    </row>
    <row r="19" spans="1:16" s="1" customFormat="1" ht="24.75" customHeight="1">
      <c r="A19" s="6"/>
      <c r="B19" s="18" t="s">
        <v>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49"/>
      <c r="P19" s="48"/>
    </row>
    <row r="20" spans="1:16" s="1" customFormat="1" ht="19.5" customHeight="1">
      <c r="A20" s="6"/>
      <c r="B20" s="8" t="s">
        <v>1</v>
      </c>
      <c r="C20" s="8"/>
      <c r="D20" s="8"/>
      <c r="E20" s="8"/>
      <c r="F20" s="8"/>
      <c r="G20" s="8"/>
      <c r="H20" s="8"/>
      <c r="I20" s="25"/>
      <c r="J20" s="26" t="s">
        <v>2</v>
      </c>
      <c r="K20" s="46"/>
      <c r="L20" s="28">
        <f ca="1">DATE(YEAR(TODAY()),MONTH(TODAY()),)</f>
        <v>43921</v>
      </c>
      <c r="M20" s="28"/>
      <c r="N20" s="28"/>
      <c r="O20" s="17"/>
      <c r="P20" s="48"/>
    </row>
    <row r="21" spans="1:16" s="1" customFormat="1" ht="19.5" customHeight="1">
      <c r="A21" s="6"/>
      <c r="B21" s="10" t="s">
        <v>3</v>
      </c>
      <c r="C21" s="10" t="s">
        <v>4</v>
      </c>
      <c r="D21" s="10" t="s">
        <v>5</v>
      </c>
      <c r="E21" s="10" t="s">
        <v>6</v>
      </c>
      <c r="F21" s="10" t="s">
        <v>7</v>
      </c>
      <c r="G21" s="10"/>
      <c r="H21" s="10"/>
      <c r="I21" s="10"/>
      <c r="J21" s="10"/>
      <c r="K21" s="10" t="s">
        <v>8</v>
      </c>
      <c r="L21" s="10"/>
      <c r="M21" s="30" t="s">
        <v>9</v>
      </c>
      <c r="N21" s="10" t="s">
        <v>10</v>
      </c>
      <c r="O21" s="31" t="s">
        <v>11</v>
      </c>
      <c r="P21" s="48"/>
    </row>
    <row r="22" spans="1:16" s="1" customFormat="1" ht="24" customHeight="1">
      <c r="A22" s="6"/>
      <c r="B22" s="10"/>
      <c r="C22" s="10"/>
      <c r="D22" s="10"/>
      <c r="E22" s="10"/>
      <c r="F22" s="10" t="s">
        <v>12</v>
      </c>
      <c r="G22" s="10" t="s">
        <v>13</v>
      </c>
      <c r="H22" s="10" t="s">
        <v>21</v>
      </c>
      <c r="I22" s="33" t="s">
        <v>15</v>
      </c>
      <c r="J22" s="34" t="s">
        <v>16</v>
      </c>
      <c r="K22" s="10" t="s">
        <v>17</v>
      </c>
      <c r="L22" s="33" t="s">
        <v>18</v>
      </c>
      <c r="M22" s="30"/>
      <c r="N22" s="10"/>
      <c r="O22" s="35" t="s">
        <v>19</v>
      </c>
      <c r="P22" s="48"/>
    </row>
    <row r="23" spans="1:16" s="1" customFormat="1" ht="22.5" customHeight="1">
      <c r="A23" s="6"/>
      <c r="B23" s="11">
        <v>4</v>
      </c>
      <c r="C23" s="11"/>
      <c r="D23" s="11">
        <v>1500</v>
      </c>
      <c r="E23" s="11">
        <f ca="1">DAY(DATE(YEAR(TODAY()),MONTH(TODAY()),))</f>
        <v>31</v>
      </c>
      <c r="F23" s="12">
        <f ca="1">D23/DAY(DATE(YEAR(TODAY()),MONTH(TODAY()),))*E23</f>
        <v>1500</v>
      </c>
      <c r="G23" s="12">
        <v>300</v>
      </c>
      <c r="H23" s="12"/>
      <c r="I23" s="12"/>
      <c r="J23" s="36">
        <f>F23+G23+H23+I23</f>
        <v>1800</v>
      </c>
      <c r="K23" s="36">
        <v>0</v>
      </c>
      <c r="L23" s="12">
        <f>D23/30*K23</f>
        <v>0</v>
      </c>
      <c r="M23" s="37">
        <f>J23-L23</f>
        <v>1800</v>
      </c>
      <c r="N23" s="38"/>
      <c r="O23" s="39"/>
      <c r="P23" s="48"/>
    </row>
    <row r="24" spans="1:16" s="1" customFormat="1" ht="26.25" customHeight="1">
      <c r="A24" s="13"/>
      <c r="B24" s="14"/>
      <c r="C24" s="14"/>
      <c r="D24" s="14"/>
      <c r="E24" s="14"/>
      <c r="F24" s="15"/>
      <c r="G24" s="15"/>
      <c r="H24" s="15"/>
      <c r="I24" s="15"/>
      <c r="J24" s="40"/>
      <c r="K24" s="40"/>
      <c r="L24" s="15"/>
      <c r="M24" s="41" t="s">
        <v>20</v>
      </c>
      <c r="N24" s="42">
        <f ca="1">TODAY()</f>
        <v>43948</v>
      </c>
      <c r="O24" s="43"/>
      <c r="P24" s="44"/>
    </row>
    <row r="25" spans="1:15" ht="27.75" customHeight="1">
      <c r="A25" s="6"/>
      <c r="B25" s="18" t="s">
        <v>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49"/>
    </row>
    <row r="26" spans="1:15" ht="19.5" customHeight="1">
      <c r="A26" s="6"/>
      <c r="B26" s="8" t="s">
        <v>1</v>
      </c>
      <c r="C26" s="17"/>
      <c r="D26" s="17"/>
      <c r="E26" s="17"/>
      <c r="F26" s="17"/>
      <c r="G26" s="17"/>
      <c r="H26" s="17"/>
      <c r="I26" s="25"/>
      <c r="J26" s="26" t="s">
        <v>2</v>
      </c>
      <c r="K26" s="46"/>
      <c r="L26" s="28">
        <f ca="1">DATE(YEAR(TODAY()),MONTH(TODAY()),)</f>
        <v>43921</v>
      </c>
      <c r="M26" s="28"/>
      <c r="N26" s="28"/>
      <c r="O26" s="17"/>
    </row>
    <row r="27" spans="1:15" ht="19.5" customHeight="1">
      <c r="A27" s="6"/>
      <c r="B27" s="10" t="s">
        <v>3</v>
      </c>
      <c r="C27" s="10" t="s">
        <v>4</v>
      </c>
      <c r="D27" s="10" t="s">
        <v>5</v>
      </c>
      <c r="E27" s="10" t="s">
        <v>6</v>
      </c>
      <c r="F27" s="10" t="s">
        <v>7</v>
      </c>
      <c r="G27" s="10"/>
      <c r="H27" s="10"/>
      <c r="I27" s="10"/>
      <c r="J27" s="10"/>
      <c r="K27" s="10" t="s">
        <v>8</v>
      </c>
      <c r="L27" s="10"/>
      <c r="M27" s="30" t="s">
        <v>9</v>
      </c>
      <c r="N27" s="10" t="s">
        <v>10</v>
      </c>
      <c r="O27" s="31" t="s">
        <v>11</v>
      </c>
    </row>
    <row r="28" spans="1:15" ht="24" customHeight="1">
      <c r="A28" s="6"/>
      <c r="B28" s="10"/>
      <c r="C28" s="10"/>
      <c r="D28" s="10"/>
      <c r="E28" s="10"/>
      <c r="F28" s="10" t="s">
        <v>12</v>
      </c>
      <c r="G28" s="10" t="s">
        <v>13</v>
      </c>
      <c r="H28" s="10" t="s">
        <v>21</v>
      </c>
      <c r="I28" s="33" t="s">
        <v>15</v>
      </c>
      <c r="J28" s="34" t="s">
        <v>16</v>
      </c>
      <c r="K28" s="10" t="s">
        <v>17</v>
      </c>
      <c r="L28" s="33" t="s">
        <v>18</v>
      </c>
      <c r="M28" s="30"/>
      <c r="N28" s="10"/>
      <c r="O28" s="35" t="s">
        <v>19</v>
      </c>
    </row>
    <row r="29" spans="1:15" ht="22.5" customHeight="1">
      <c r="A29" s="6"/>
      <c r="B29" s="11">
        <v>5</v>
      </c>
      <c r="C29" s="11"/>
      <c r="D29" s="11">
        <v>1900</v>
      </c>
      <c r="E29" s="11">
        <f ca="1">DAY(DATE(YEAR(TODAY()),MONTH(TODAY()),))</f>
        <v>31</v>
      </c>
      <c r="F29" s="12">
        <f ca="1">D29/DAY(DATE(YEAR(TODAY()),MONTH(TODAY()),))*E29</f>
        <v>1900</v>
      </c>
      <c r="G29" s="12"/>
      <c r="H29" s="12"/>
      <c r="I29" s="12"/>
      <c r="J29" s="36">
        <f>F29+G29+H29+I29</f>
        <v>1900</v>
      </c>
      <c r="K29" s="36">
        <v>0</v>
      </c>
      <c r="L29" s="12">
        <f>D29/30*K29</f>
        <v>0</v>
      </c>
      <c r="M29" s="37">
        <f>J29-L29</f>
        <v>1900</v>
      </c>
      <c r="N29" s="38"/>
      <c r="O29" s="39"/>
    </row>
    <row r="30" spans="1:16" ht="23.25" customHeight="1">
      <c r="A30" s="13"/>
      <c r="B30" s="14"/>
      <c r="C30" s="14"/>
      <c r="D30" s="14"/>
      <c r="E30" s="14"/>
      <c r="F30" s="15"/>
      <c r="G30" s="15"/>
      <c r="H30" s="15"/>
      <c r="I30" s="15"/>
      <c r="J30" s="40"/>
      <c r="K30" s="40"/>
      <c r="L30" s="15"/>
      <c r="M30" s="41" t="s">
        <v>20</v>
      </c>
      <c r="N30" s="42">
        <f ca="1">TODAY()</f>
        <v>43948</v>
      </c>
      <c r="O30" s="43"/>
      <c r="P30" s="44"/>
    </row>
    <row r="31" spans="1:15" ht="23.25" customHeight="1">
      <c r="A31" s="6"/>
      <c r="B31" s="19"/>
      <c r="C31" s="19"/>
      <c r="D31" s="19"/>
      <c r="E31" s="19"/>
      <c r="F31" s="20"/>
      <c r="G31" s="20"/>
      <c r="H31" s="20"/>
      <c r="I31" s="20"/>
      <c r="J31" s="50"/>
      <c r="K31" s="50"/>
      <c r="L31" s="51"/>
      <c r="M31" s="52"/>
      <c r="N31" s="53"/>
      <c r="O31" s="54"/>
    </row>
    <row r="32" spans="1:15" ht="23.25" customHeight="1">
      <c r="A32" s="6"/>
      <c r="B32" s="19"/>
      <c r="C32" s="19"/>
      <c r="D32" s="19"/>
      <c r="E32" s="19"/>
      <c r="F32" s="20"/>
      <c r="G32" s="20"/>
      <c r="H32" s="20"/>
      <c r="I32" s="20"/>
      <c r="J32" s="55"/>
      <c r="K32" s="56" t="s">
        <v>22</v>
      </c>
      <c r="L32" s="57"/>
      <c r="M32" s="52"/>
      <c r="N32" s="53"/>
      <c r="O32" s="54"/>
    </row>
    <row r="33" spans="1:15" ht="23.25" customHeight="1">
      <c r="A33" s="6"/>
      <c r="B33" s="19"/>
      <c r="C33" s="19"/>
      <c r="D33" s="19"/>
      <c r="E33" s="19"/>
      <c r="F33" s="20"/>
      <c r="G33" s="20"/>
      <c r="H33" s="20"/>
      <c r="I33" s="20"/>
      <c r="J33" s="55"/>
      <c r="K33" s="58"/>
      <c r="L33" s="58"/>
      <c r="M33" s="59"/>
      <c r="N33" s="59"/>
      <c r="O33" s="45"/>
    </row>
    <row r="34" spans="1:15" ht="27" customHeight="1">
      <c r="A34" s="6"/>
      <c r="B34" s="7" t="s">
        <v>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60"/>
    </row>
    <row r="35" spans="1:15" ht="19.5" customHeight="1">
      <c r="A35" s="6"/>
      <c r="B35" s="8" t="s">
        <v>1</v>
      </c>
      <c r="C35" s="17"/>
      <c r="D35" s="17"/>
      <c r="E35" s="17"/>
      <c r="F35" s="17"/>
      <c r="G35" s="17"/>
      <c r="H35" s="17"/>
      <c r="I35" s="25"/>
      <c r="J35" s="26" t="s">
        <v>2</v>
      </c>
      <c r="K35" s="46"/>
      <c r="L35" s="28">
        <f ca="1">DATE(YEAR(TODAY()),MONTH(TODAY()),)</f>
        <v>43921</v>
      </c>
      <c r="M35" s="28"/>
      <c r="N35" s="28"/>
      <c r="O35" s="17"/>
    </row>
    <row r="36" spans="1:15" ht="19.5" customHeight="1">
      <c r="A36" s="6"/>
      <c r="B36" s="10" t="s">
        <v>3</v>
      </c>
      <c r="C36" s="10" t="s">
        <v>4</v>
      </c>
      <c r="D36" s="10" t="s">
        <v>5</v>
      </c>
      <c r="E36" s="10" t="s">
        <v>6</v>
      </c>
      <c r="F36" s="10" t="s">
        <v>7</v>
      </c>
      <c r="G36" s="10"/>
      <c r="H36" s="10"/>
      <c r="I36" s="10"/>
      <c r="J36" s="10"/>
      <c r="K36" s="10" t="s">
        <v>8</v>
      </c>
      <c r="L36" s="10"/>
      <c r="M36" s="30" t="s">
        <v>9</v>
      </c>
      <c r="N36" s="10" t="s">
        <v>10</v>
      </c>
      <c r="O36" s="31" t="s">
        <v>11</v>
      </c>
    </row>
    <row r="37" spans="1:15" ht="24.75" customHeight="1">
      <c r="A37" s="6"/>
      <c r="B37" s="10"/>
      <c r="C37" s="10"/>
      <c r="D37" s="10"/>
      <c r="E37" s="10"/>
      <c r="F37" s="10" t="s">
        <v>12</v>
      </c>
      <c r="G37" s="10" t="s">
        <v>13</v>
      </c>
      <c r="H37" s="10" t="s">
        <v>21</v>
      </c>
      <c r="I37" s="33" t="s">
        <v>15</v>
      </c>
      <c r="J37" s="34" t="s">
        <v>16</v>
      </c>
      <c r="K37" s="10" t="s">
        <v>17</v>
      </c>
      <c r="L37" s="33" t="s">
        <v>18</v>
      </c>
      <c r="M37" s="30"/>
      <c r="N37" s="10"/>
      <c r="O37" s="35" t="s">
        <v>19</v>
      </c>
    </row>
    <row r="38" spans="1:15" ht="21.75" customHeight="1">
      <c r="A38" s="6"/>
      <c r="B38" s="11">
        <v>6</v>
      </c>
      <c r="C38" s="11" t="s">
        <v>23</v>
      </c>
      <c r="D38" s="11">
        <v>1900</v>
      </c>
      <c r="E38" s="11">
        <f ca="1">DAY(DATE(YEAR(TODAY()),MONTH(TODAY()),))</f>
        <v>31</v>
      </c>
      <c r="F38" s="12">
        <f ca="1">D38/DAY(DATE(YEAR(TODAY()),MONTH(TODAY()),))*E38</f>
        <v>1900</v>
      </c>
      <c r="G38" s="12"/>
      <c r="H38" s="12"/>
      <c r="I38" s="12"/>
      <c r="J38" s="36">
        <f>F38+G38+H38+I38</f>
        <v>1900</v>
      </c>
      <c r="K38" s="36">
        <v>0</v>
      </c>
      <c r="L38" s="12">
        <f>D38/30*K38</f>
        <v>0</v>
      </c>
      <c r="M38" s="37">
        <f>J38-L38</f>
        <v>1900</v>
      </c>
      <c r="N38" s="38"/>
      <c r="O38" s="39"/>
    </row>
    <row r="39" spans="1:16" ht="29.25" customHeight="1">
      <c r="A39" s="13"/>
      <c r="B39" s="14"/>
      <c r="C39" s="14"/>
      <c r="D39" s="14"/>
      <c r="E39" s="14"/>
      <c r="F39" s="15"/>
      <c r="G39" s="15"/>
      <c r="H39" s="15"/>
      <c r="I39" s="15"/>
      <c r="J39" s="40"/>
      <c r="K39" s="40"/>
      <c r="L39" s="15"/>
      <c r="M39" s="41" t="s">
        <v>20</v>
      </c>
      <c r="N39" s="42">
        <f ca="1">TODAY()</f>
        <v>43948</v>
      </c>
      <c r="O39" s="43"/>
      <c r="P39" s="44"/>
    </row>
    <row r="40" spans="1:15" ht="24.75" customHeight="1">
      <c r="A40" s="6"/>
      <c r="B40" s="18" t="s">
        <v>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49"/>
    </row>
    <row r="41" spans="1:15" ht="19.5" customHeight="1">
      <c r="A41" s="6"/>
      <c r="B41" s="8" t="s">
        <v>1</v>
      </c>
      <c r="C41" s="17"/>
      <c r="D41" s="17"/>
      <c r="E41" s="17"/>
      <c r="F41" s="17"/>
      <c r="G41" s="17"/>
      <c r="H41" s="17"/>
      <c r="I41" s="25"/>
      <c r="J41" s="61" t="s">
        <v>2</v>
      </c>
      <c r="K41" s="62"/>
      <c r="L41" s="28">
        <f ca="1">DATE(YEAR(TODAY()),MONTH(TODAY()),)</f>
        <v>43921</v>
      </c>
      <c r="M41" s="28"/>
      <c r="N41" s="28"/>
      <c r="O41" s="17"/>
    </row>
    <row r="42" spans="1:15" ht="19.5" customHeight="1">
      <c r="A42" s="6"/>
      <c r="B42" s="10" t="s">
        <v>3</v>
      </c>
      <c r="C42" s="10" t="s">
        <v>4</v>
      </c>
      <c r="D42" s="10" t="s">
        <v>5</v>
      </c>
      <c r="E42" s="10" t="s">
        <v>6</v>
      </c>
      <c r="F42" s="10" t="s">
        <v>7</v>
      </c>
      <c r="G42" s="10"/>
      <c r="H42" s="10"/>
      <c r="I42" s="10"/>
      <c r="J42" s="10"/>
      <c r="K42" s="10" t="s">
        <v>8</v>
      </c>
      <c r="L42" s="10"/>
      <c r="M42" s="30" t="s">
        <v>9</v>
      </c>
      <c r="N42" s="10" t="s">
        <v>10</v>
      </c>
      <c r="O42" s="31" t="s">
        <v>11</v>
      </c>
    </row>
    <row r="43" spans="1:15" ht="24" customHeight="1">
      <c r="A43" s="6"/>
      <c r="B43" s="10"/>
      <c r="C43" s="10"/>
      <c r="D43" s="10"/>
      <c r="E43" s="10"/>
      <c r="F43" s="10" t="s">
        <v>12</v>
      </c>
      <c r="G43" s="10" t="s">
        <v>13</v>
      </c>
      <c r="H43" s="10" t="s">
        <v>21</v>
      </c>
      <c r="I43" s="33" t="s">
        <v>15</v>
      </c>
      <c r="J43" s="34" t="s">
        <v>16</v>
      </c>
      <c r="K43" s="10" t="s">
        <v>17</v>
      </c>
      <c r="L43" s="33" t="s">
        <v>18</v>
      </c>
      <c r="M43" s="30"/>
      <c r="N43" s="10"/>
      <c r="O43" s="35" t="s">
        <v>19</v>
      </c>
    </row>
    <row r="44" spans="1:15" ht="23.25" customHeight="1">
      <c r="A44" s="6"/>
      <c r="B44" s="11">
        <v>7</v>
      </c>
      <c r="C44" s="11"/>
      <c r="D44" s="11">
        <v>3200</v>
      </c>
      <c r="E44" s="11">
        <f ca="1">DAY(DATE(YEAR(TODAY()),MONTH(TODAY()),))</f>
        <v>31</v>
      </c>
      <c r="F44" s="12">
        <f ca="1">D44/DAY(DATE(YEAR(TODAY()),MONTH(TODAY()),))*E44</f>
        <v>3200</v>
      </c>
      <c r="G44" s="12"/>
      <c r="H44" s="12"/>
      <c r="I44" s="12"/>
      <c r="J44" s="36">
        <f>F44+G44+H44+I44</f>
        <v>3200</v>
      </c>
      <c r="K44" s="36">
        <v>0</v>
      </c>
      <c r="L44" s="12">
        <f>D44/30*K44</f>
        <v>0</v>
      </c>
      <c r="M44" s="37">
        <f>J44-L44</f>
        <v>3200</v>
      </c>
      <c r="N44" s="38"/>
      <c r="O44" s="39"/>
    </row>
    <row r="45" spans="1:16" ht="26.25" customHeight="1">
      <c r="A45" s="13"/>
      <c r="B45" s="14"/>
      <c r="C45" s="14"/>
      <c r="D45" s="14"/>
      <c r="E45" s="14"/>
      <c r="F45" s="15"/>
      <c r="G45" s="15"/>
      <c r="H45" s="15"/>
      <c r="I45" s="15"/>
      <c r="J45" s="40"/>
      <c r="K45" s="40"/>
      <c r="L45" s="15"/>
      <c r="M45" s="41" t="s">
        <v>20</v>
      </c>
      <c r="N45" s="42">
        <f ca="1">TODAY()</f>
        <v>43948</v>
      </c>
      <c r="O45" s="43"/>
      <c r="P45" s="44"/>
    </row>
    <row r="46" spans="1:15" ht="22.5" customHeight="1">
      <c r="A46" s="6"/>
      <c r="B46" s="18" t="s">
        <v>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49"/>
    </row>
    <row r="47" spans="1:15" ht="19.5" customHeight="1">
      <c r="A47" s="6"/>
      <c r="B47" s="8" t="s">
        <v>1</v>
      </c>
      <c r="C47" s="17"/>
      <c r="D47" s="17"/>
      <c r="E47" s="17"/>
      <c r="F47" s="17"/>
      <c r="G47" s="17"/>
      <c r="H47" s="17"/>
      <c r="I47" s="25"/>
      <c r="J47" s="26" t="s">
        <v>2</v>
      </c>
      <c r="K47" s="46"/>
      <c r="L47" s="28">
        <f ca="1">DATE(YEAR(TODAY()),MONTH(TODAY()),)</f>
        <v>43921</v>
      </c>
      <c r="M47" s="28"/>
      <c r="N47" s="28"/>
      <c r="O47" s="17"/>
    </row>
    <row r="48" spans="1:15" ht="19.5" customHeight="1">
      <c r="A48" s="6"/>
      <c r="B48" s="10" t="s">
        <v>3</v>
      </c>
      <c r="C48" s="10" t="s">
        <v>4</v>
      </c>
      <c r="D48" s="10" t="s">
        <v>5</v>
      </c>
      <c r="E48" s="10" t="s">
        <v>6</v>
      </c>
      <c r="F48" s="10" t="s">
        <v>7</v>
      </c>
      <c r="G48" s="10"/>
      <c r="H48" s="10"/>
      <c r="I48" s="10"/>
      <c r="J48" s="10"/>
      <c r="K48" s="10" t="s">
        <v>8</v>
      </c>
      <c r="L48" s="10"/>
      <c r="M48" s="30" t="s">
        <v>9</v>
      </c>
      <c r="N48" s="10" t="s">
        <v>10</v>
      </c>
      <c r="O48" s="31" t="s">
        <v>11</v>
      </c>
    </row>
    <row r="49" spans="1:15" ht="25.5" customHeight="1">
      <c r="A49" s="6"/>
      <c r="B49" s="10"/>
      <c r="C49" s="10"/>
      <c r="D49" s="10"/>
      <c r="E49" s="10"/>
      <c r="F49" s="10" t="s">
        <v>12</v>
      </c>
      <c r="G49" s="10" t="s">
        <v>13</v>
      </c>
      <c r="H49" s="10" t="s">
        <v>21</v>
      </c>
      <c r="I49" s="33" t="s">
        <v>15</v>
      </c>
      <c r="J49" s="34" t="s">
        <v>16</v>
      </c>
      <c r="K49" s="10" t="s">
        <v>17</v>
      </c>
      <c r="L49" s="33" t="s">
        <v>18</v>
      </c>
      <c r="M49" s="30"/>
      <c r="N49" s="10"/>
      <c r="O49" s="35" t="s">
        <v>19</v>
      </c>
    </row>
    <row r="50" spans="1:15" ht="24" customHeight="1">
      <c r="A50" s="6"/>
      <c r="B50" s="11">
        <v>8</v>
      </c>
      <c r="C50" s="11"/>
      <c r="D50" s="11">
        <v>5500</v>
      </c>
      <c r="E50" s="11">
        <f ca="1">DAY(DATE(YEAR(TODAY()),MONTH(TODAY()),))</f>
        <v>31</v>
      </c>
      <c r="F50" s="12">
        <f ca="1">D50/DAY(DATE(YEAR(TODAY()),MONTH(TODAY()),))*E50</f>
        <v>5500</v>
      </c>
      <c r="G50" s="12"/>
      <c r="H50" s="12">
        <v>600</v>
      </c>
      <c r="I50" s="12"/>
      <c r="J50" s="36">
        <f>F50+G50+H50+I50</f>
        <v>6100</v>
      </c>
      <c r="K50" s="36">
        <v>0</v>
      </c>
      <c r="L50" s="12">
        <f>D50/30*K50</f>
        <v>0</v>
      </c>
      <c r="M50" s="37">
        <f>J50-L50</f>
        <v>6100</v>
      </c>
      <c r="N50" s="38"/>
      <c r="O50" s="39"/>
    </row>
    <row r="51" spans="1:16" ht="27" customHeight="1">
      <c r="A51" s="13"/>
      <c r="B51" s="14"/>
      <c r="C51" s="14"/>
      <c r="D51" s="14"/>
      <c r="E51" s="14"/>
      <c r="F51" s="15"/>
      <c r="G51" s="15"/>
      <c r="H51" s="15"/>
      <c r="I51" s="15"/>
      <c r="J51" s="40"/>
      <c r="K51" s="40"/>
      <c r="L51" s="15"/>
      <c r="M51" s="41" t="s">
        <v>20</v>
      </c>
      <c r="N51" s="42">
        <f ca="1">TODAY()</f>
        <v>43948</v>
      </c>
      <c r="O51" s="43"/>
      <c r="P51" s="44"/>
    </row>
    <row r="52" spans="1:15" ht="30.75" customHeight="1">
      <c r="A52" s="6"/>
      <c r="B52" s="18" t="s">
        <v>0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49"/>
    </row>
    <row r="53" spans="1:15" ht="19.5" customHeight="1">
      <c r="A53" s="6"/>
      <c r="B53" s="8" t="s">
        <v>1</v>
      </c>
      <c r="C53" s="17"/>
      <c r="D53" s="17"/>
      <c r="E53" s="17"/>
      <c r="F53" s="17"/>
      <c r="G53" s="17"/>
      <c r="H53" s="17"/>
      <c r="I53" s="25"/>
      <c r="J53" s="26" t="s">
        <v>2</v>
      </c>
      <c r="K53" s="46"/>
      <c r="L53" s="28">
        <f ca="1">DATE(YEAR(TODAY()),MONTH(TODAY()),)</f>
        <v>43921</v>
      </c>
      <c r="M53" s="28"/>
      <c r="N53" s="28"/>
      <c r="O53" s="17"/>
    </row>
    <row r="54" spans="1:15" ht="19.5" customHeight="1">
      <c r="A54" s="6"/>
      <c r="B54" s="10" t="s">
        <v>3</v>
      </c>
      <c r="C54" s="10" t="s">
        <v>4</v>
      </c>
      <c r="D54" s="10" t="s">
        <v>5</v>
      </c>
      <c r="E54" s="10" t="s">
        <v>6</v>
      </c>
      <c r="F54" s="10" t="s">
        <v>7</v>
      </c>
      <c r="G54" s="10"/>
      <c r="H54" s="10"/>
      <c r="I54" s="10"/>
      <c r="J54" s="10"/>
      <c r="K54" s="10" t="s">
        <v>8</v>
      </c>
      <c r="L54" s="10"/>
      <c r="M54" s="30" t="s">
        <v>9</v>
      </c>
      <c r="N54" s="10" t="s">
        <v>10</v>
      </c>
      <c r="O54" s="31" t="s">
        <v>11</v>
      </c>
    </row>
    <row r="55" spans="1:15" ht="24.75" customHeight="1">
      <c r="A55" s="6"/>
      <c r="B55" s="10"/>
      <c r="C55" s="10"/>
      <c r="D55" s="10"/>
      <c r="E55" s="10"/>
      <c r="F55" s="10" t="s">
        <v>12</v>
      </c>
      <c r="G55" s="10" t="s">
        <v>13</v>
      </c>
      <c r="H55" s="10" t="s">
        <v>21</v>
      </c>
      <c r="I55" s="33" t="s">
        <v>15</v>
      </c>
      <c r="J55" s="34" t="s">
        <v>24</v>
      </c>
      <c r="K55" s="10" t="s">
        <v>17</v>
      </c>
      <c r="L55" s="33" t="s">
        <v>18</v>
      </c>
      <c r="M55" s="30"/>
      <c r="N55" s="10"/>
      <c r="O55" s="35" t="s">
        <v>19</v>
      </c>
    </row>
    <row r="56" spans="1:15" ht="24.75" customHeight="1">
      <c r="A56" s="6"/>
      <c r="B56" s="11">
        <v>9</v>
      </c>
      <c r="C56" s="11"/>
      <c r="D56" s="11">
        <v>2000</v>
      </c>
      <c r="E56" s="11">
        <f ca="1">DAY(DATE(YEAR(TODAY()),MONTH(TODAY()),))</f>
        <v>31</v>
      </c>
      <c r="F56" s="12">
        <f ca="1">D56/DAY(DATE(YEAR(TODAY()),MONTH(TODAY()),))*E56</f>
        <v>2000</v>
      </c>
      <c r="G56" s="12"/>
      <c r="H56" s="12">
        <v>500</v>
      </c>
      <c r="I56" s="12"/>
      <c r="J56" s="36">
        <f>F56+G56+H56+I56</f>
        <v>2500</v>
      </c>
      <c r="K56" s="36">
        <v>0</v>
      </c>
      <c r="L56" s="12">
        <f>D56/30*K56</f>
        <v>0</v>
      </c>
      <c r="M56" s="37">
        <f>J56-L56</f>
        <v>2500</v>
      </c>
      <c r="N56" s="38"/>
      <c r="O56" s="39"/>
    </row>
    <row r="57" spans="1:16" ht="25.5" customHeight="1">
      <c r="A57" s="13"/>
      <c r="B57" s="14"/>
      <c r="C57" s="14"/>
      <c r="D57" s="14"/>
      <c r="E57" s="14"/>
      <c r="F57" s="15"/>
      <c r="G57" s="15"/>
      <c r="H57" s="15"/>
      <c r="I57" s="15"/>
      <c r="J57" s="40"/>
      <c r="K57" s="40"/>
      <c r="L57" s="15"/>
      <c r="M57" s="41" t="s">
        <v>20</v>
      </c>
      <c r="N57" s="42">
        <f ca="1">TODAY()</f>
        <v>43948</v>
      </c>
      <c r="O57" s="43"/>
      <c r="P57" s="44"/>
    </row>
    <row r="58" spans="1:15" ht="19.5" customHeight="1">
      <c r="A58" s="6"/>
      <c r="B58" s="18" t="s">
        <v>0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49"/>
    </row>
    <row r="59" spans="1:15" ht="19.5" customHeight="1">
      <c r="A59" s="6"/>
      <c r="B59" s="8" t="s">
        <v>1</v>
      </c>
      <c r="C59" s="17"/>
      <c r="D59" s="17"/>
      <c r="E59" s="17"/>
      <c r="F59" s="17"/>
      <c r="G59" s="17"/>
      <c r="H59" s="17"/>
      <c r="I59" s="25"/>
      <c r="J59" s="26" t="s">
        <v>2</v>
      </c>
      <c r="K59" s="46"/>
      <c r="L59" s="63">
        <f ca="1">DATE(YEAR(TODAY()),MONTH(TODAY()),)</f>
        <v>43921</v>
      </c>
      <c r="M59" s="63"/>
      <c r="N59" s="63"/>
      <c r="O59" s="17"/>
    </row>
    <row r="60" spans="1:15" ht="19.5" customHeight="1">
      <c r="A60" s="6"/>
      <c r="B60" s="10" t="s">
        <v>3</v>
      </c>
      <c r="C60" s="10" t="s">
        <v>4</v>
      </c>
      <c r="D60" s="10" t="s">
        <v>5</v>
      </c>
      <c r="E60" s="10" t="s">
        <v>6</v>
      </c>
      <c r="F60" s="10" t="s">
        <v>7</v>
      </c>
      <c r="G60" s="10"/>
      <c r="H60" s="10"/>
      <c r="I60" s="10"/>
      <c r="J60" s="10"/>
      <c r="K60" s="10" t="s">
        <v>8</v>
      </c>
      <c r="L60" s="10"/>
      <c r="M60" s="30" t="s">
        <v>9</v>
      </c>
      <c r="N60" s="10" t="s">
        <v>10</v>
      </c>
      <c r="O60" s="31" t="s">
        <v>11</v>
      </c>
    </row>
    <row r="61" spans="1:15" ht="24.75" customHeight="1">
      <c r="A61" s="6"/>
      <c r="B61" s="10"/>
      <c r="C61" s="10"/>
      <c r="D61" s="10"/>
      <c r="E61" s="10"/>
      <c r="F61" s="10" t="s">
        <v>12</v>
      </c>
      <c r="G61" s="10" t="s">
        <v>13</v>
      </c>
      <c r="H61" s="10" t="s">
        <v>21</v>
      </c>
      <c r="I61" s="33" t="s">
        <v>15</v>
      </c>
      <c r="J61" s="34" t="s">
        <v>16</v>
      </c>
      <c r="K61" s="10" t="s">
        <v>17</v>
      </c>
      <c r="L61" s="33" t="s">
        <v>18</v>
      </c>
      <c r="M61" s="30"/>
      <c r="N61" s="10"/>
      <c r="O61" s="35" t="s">
        <v>19</v>
      </c>
    </row>
    <row r="62" spans="1:15" ht="24" customHeight="1">
      <c r="A62" s="6"/>
      <c r="B62" s="11">
        <v>9</v>
      </c>
      <c r="C62" s="11"/>
      <c r="D62" s="11">
        <v>0</v>
      </c>
      <c r="E62" s="11">
        <f ca="1">DAY(DATE(YEAR(TODAY()),MONTH(TODAY()),))</f>
        <v>31</v>
      </c>
      <c r="F62" s="12">
        <f ca="1">D62/DAY(DATE(YEAR(TODAY()),MONTH(TODAY()),))*E62</f>
        <v>0</v>
      </c>
      <c r="G62" s="12"/>
      <c r="H62" s="12"/>
      <c r="I62" s="12"/>
      <c r="J62" s="36">
        <f>F62+G62+H62+I62</f>
        <v>0</v>
      </c>
      <c r="K62" s="36">
        <v>0</v>
      </c>
      <c r="L62" s="12">
        <f>D62/30*K62</f>
        <v>0</v>
      </c>
      <c r="M62" s="37">
        <f>J62-L62</f>
        <v>0</v>
      </c>
      <c r="N62" s="38"/>
      <c r="O62" s="39"/>
    </row>
    <row r="63" spans="1:16" ht="28.5" customHeight="1">
      <c r="A63" s="13"/>
      <c r="B63" s="14"/>
      <c r="C63" s="14"/>
      <c r="D63" s="14"/>
      <c r="E63" s="14"/>
      <c r="F63" s="15"/>
      <c r="G63" s="15"/>
      <c r="H63" s="15"/>
      <c r="I63" s="15"/>
      <c r="J63" s="40"/>
      <c r="K63" s="40"/>
      <c r="L63" s="15"/>
      <c r="M63" s="41" t="s">
        <v>20</v>
      </c>
      <c r="N63" s="42">
        <f ca="1">TODAY()</f>
        <v>43948</v>
      </c>
      <c r="O63" s="43"/>
      <c r="P63" s="44"/>
    </row>
    <row r="64" spans="1:15" ht="19.5" customHeight="1">
      <c r="A64" s="21"/>
      <c r="B64" s="22"/>
      <c r="C64" s="22"/>
      <c r="D64" s="22"/>
      <c r="E64" s="22"/>
      <c r="F64" s="20"/>
      <c r="G64" s="20"/>
      <c r="H64" s="20"/>
      <c r="I64" s="20"/>
      <c r="J64" s="55"/>
      <c r="K64" s="50"/>
      <c r="L64" s="51"/>
      <c r="M64" s="52"/>
      <c r="N64" s="64"/>
      <c r="O64" s="65"/>
    </row>
    <row r="65" spans="1:1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6" t="s">
        <v>22</v>
      </c>
      <c r="L65" s="66"/>
      <c r="M65" s="52"/>
      <c r="N65" s="64"/>
      <c r="O65" s="67"/>
    </row>
    <row r="66" spans="1:15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68"/>
      <c r="L66" s="68"/>
      <c r="M66" s="59"/>
      <c r="N66" s="59"/>
      <c r="O66" s="67"/>
    </row>
    <row r="67" spans="1:15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9"/>
      <c r="N67" s="67"/>
      <c r="O67" s="67"/>
    </row>
    <row r="68" spans="1:15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9"/>
      <c r="N68" s="67"/>
      <c r="O68" s="67"/>
    </row>
    <row r="69" spans="1:15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9"/>
      <c r="N69" s="67"/>
      <c r="O69" s="67"/>
    </row>
    <row r="70" spans="1:15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9"/>
      <c r="N70" s="67"/>
      <c r="O70" s="67"/>
    </row>
    <row r="71" spans="1:15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69"/>
      <c r="N71" s="67"/>
      <c r="O71" s="67"/>
    </row>
    <row r="72" spans="1:15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9"/>
      <c r="N72" s="67"/>
      <c r="O72" s="67"/>
    </row>
    <row r="73" spans="1:15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69"/>
      <c r="N73" s="67"/>
      <c r="O73" s="67"/>
    </row>
  </sheetData>
  <sheetProtection/>
  <protectedRanges>
    <protectedRange sqref="K5:K6 K11:K12 K17:K18 K23:K24 K29 K38 K44 K50 K56 K62" name="区域1"/>
  </protectedRanges>
  <mergeCells count="144">
    <mergeCell ref="B1:O1"/>
    <mergeCell ref="B2:H2"/>
    <mergeCell ref="J2:K2"/>
    <mergeCell ref="L2:N2"/>
    <mergeCell ref="F3:J3"/>
    <mergeCell ref="K3:L3"/>
    <mergeCell ref="N6:O6"/>
    <mergeCell ref="B7:O7"/>
    <mergeCell ref="B8:H8"/>
    <mergeCell ref="J8:K8"/>
    <mergeCell ref="L8:N8"/>
    <mergeCell ref="F9:J9"/>
    <mergeCell ref="K9:L9"/>
    <mergeCell ref="N12:O12"/>
    <mergeCell ref="B13:O13"/>
    <mergeCell ref="B14:H14"/>
    <mergeCell ref="J14:K14"/>
    <mergeCell ref="L14:N14"/>
    <mergeCell ref="F15:J15"/>
    <mergeCell ref="K15:L15"/>
    <mergeCell ref="N18:O18"/>
    <mergeCell ref="B19:O19"/>
    <mergeCell ref="B20:H20"/>
    <mergeCell ref="J20:K20"/>
    <mergeCell ref="L20:N20"/>
    <mergeCell ref="F21:J21"/>
    <mergeCell ref="K21:L21"/>
    <mergeCell ref="N24:O24"/>
    <mergeCell ref="B25:O25"/>
    <mergeCell ref="B26:H26"/>
    <mergeCell ref="J26:K26"/>
    <mergeCell ref="L26:N26"/>
    <mergeCell ref="F27:J27"/>
    <mergeCell ref="K27:L27"/>
    <mergeCell ref="N30:O30"/>
    <mergeCell ref="M33:N33"/>
    <mergeCell ref="B34:O34"/>
    <mergeCell ref="B35:H35"/>
    <mergeCell ref="J35:K35"/>
    <mergeCell ref="L35:N35"/>
    <mergeCell ref="F36:J36"/>
    <mergeCell ref="K36:L36"/>
    <mergeCell ref="N39:O39"/>
    <mergeCell ref="B40:O40"/>
    <mergeCell ref="B41:H41"/>
    <mergeCell ref="J41:K41"/>
    <mergeCell ref="L41:N41"/>
    <mergeCell ref="F42:J42"/>
    <mergeCell ref="K42:L42"/>
    <mergeCell ref="N45:O45"/>
    <mergeCell ref="B46:O46"/>
    <mergeCell ref="B47:H47"/>
    <mergeCell ref="J47:K47"/>
    <mergeCell ref="L47:N47"/>
    <mergeCell ref="F48:J48"/>
    <mergeCell ref="K48:L48"/>
    <mergeCell ref="N51:O51"/>
    <mergeCell ref="B52:O52"/>
    <mergeCell ref="B53:H53"/>
    <mergeCell ref="J53:K53"/>
    <mergeCell ref="L53:N53"/>
    <mergeCell ref="F54:J54"/>
    <mergeCell ref="K54:L54"/>
    <mergeCell ref="N57:O57"/>
    <mergeCell ref="B58:O58"/>
    <mergeCell ref="B59:H59"/>
    <mergeCell ref="J59:K59"/>
    <mergeCell ref="L59:N59"/>
    <mergeCell ref="F60:J60"/>
    <mergeCell ref="K60:L60"/>
    <mergeCell ref="N63:O63"/>
    <mergeCell ref="M66:N66"/>
    <mergeCell ref="B3:B4"/>
    <mergeCell ref="B9:B10"/>
    <mergeCell ref="B15:B16"/>
    <mergeCell ref="B21:B22"/>
    <mergeCell ref="B27:B28"/>
    <mergeCell ref="B36:B37"/>
    <mergeCell ref="B42:B43"/>
    <mergeCell ref="B48:B49"/>
    <mergeCell ref="B54:B55"/>
    <mergeCell ref="B60:B61"/>
    <mergeCell ref="C3:C4"/>
    <mergeCell ref="C9:C10"/>
    <mergeCell ref="C15:C16"/>
    <mergeCell ref="C21:C22"/>
    <mergeCell ref="C27:C28"/>
    <mergeCell ref="C36:C37"/>
    <mergeCell ref="C42:C43"/>
    <mergeCell ref="C48:C49"/>
    <mergeCell ref="C54:C55"/>
    <mergeCell ref="C60:C61"/>
    <mergeCell ref="D3:D4"/>
    <mergeCell ref="D9:D10"/>
    <mergeCell ref="D15:D16"/>
    <mergeCell ref="D21:D22"/>
    <mergeCell ref="D27:D28"/>
    <mergeCell ref="D36:D37"/>
    <mergeCell ref="D42:D43"/>
    <mergeCell ref="D48:D49"/>
    <mergeCell ref="D54:D55"/>
    <mergeCell ref="D60:D61"/>
    <mergeCell ref="E3:E4"/>
    <mergeCell ref="E9:E10"/>
    <mergeCell ref="E15:E16"/>
    <mergeCell ref="E21:E22"/>
    <mergeCell ref="E27:E28"/>
    <mergeCell ref="E36:E37"/>
    <mergeCell ref="E42:E43"/>
    <mergeCell ref="E48:E49"/>
    <mergeCell ref="E54:E55"/>
    <mergeCell ref="E60:E61"/>
    <mergeCell ref="M3:M4"/>
    <mergeCell ref="M9:M10"/>
    <mergeCell ref="M15:M16"/>
    <mergeCell ref="M21:M22"/>
    <mergeCell ref="M27:M28"/>
    <mergeCell ref="M36:M37"/>
    <mergeCell ref="M42:M43"/>
    <mergeCell ref="M48:M49"/>
    <mergeCell ref="M54:M55"/>
    <mergeCell ref="M60:M61"/>
    <mergeCell ref="N3:N4"/>
    <mergeCell ref="N9:N10"/>
    <mergeCell ref="N15:N16"/>
    <mergeCell ref="N21:N22"/>
    <mergeCell ref="N27:N28"/>
    <mergeCell ref="N36:N37"/>
    <mergeCell ref="N42:N43"/>
    <mergeCell ref="N48:N49"/>
    <mergeCell ref="N54:N55"/>
    <mergeCell ref="N60:N61"/>
    <mergeCell ref="O4:O5"/>
    <mergeCell ref="O10:O11"/>
    <mergeCell ref="O16:O17"/>
    <mergeCell ref="O22:O23"/>
    <mergeCell ref="O28:O29"/>
    <mergeCell ref="O37:O38"/>
    <mergeCell ref="O43:O44"/>
    <mergeCell ref="O49:O50"/>
    <mergeCell ref="O55:O56"/>
    <mergeCell ref="O61:O62"/>
    <mergeCell ref="K32:L33"/>
    <mergeCell ref="K65:L66"/>
  </mergeCells>
  <conditionalFormatting sqref="M65:M66 N65 O48:O50 F5:N6 F44:N45 O42:O44 F38:N39 O36:O38 F29:N30 M31:M33 O27:O29 K31:L31 F23:N24 O60:O62 F31:J33 O21:O23 O15:O17 F11:N12 O9:O11 F62:N64 F56:N57 F17:N18 N31:N32 O3:O5 F50:N51 O54:O56">
    <cfRule type="cellIs" priority="1" dxfId="0" operator="equal" stopIfTrue="1">
      <formula>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86"/>
  <headerFooter scaleWithDoc="0" alignWithMargins="0">
    <oddFooter>&amp;C&amp;10第 &amp;P 页，共 &amp;N 页</oddFooter>
  </headerFooter>
  <rowBreaks count="1" manualBreakCount="1">
    <brk id="3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LXWY-11</dc:creator>
  <cp:keywords/>
  <dc:description/>
  <cp:lastModifiedBy>人事星球</cp:lastModifiedBy>
  <cp:lastPrinted>2013-03-15T03:37:34Z</cp:lastPrinted>
  <dcterms:created xsi:type="dcterms:W3CDTF">2008-02-15T05:05:33Z</dcterms:created>
  <dcterms:modified xsi:type="dcterms:W3CDTF">2020-04-27T06:27:35Z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