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8555" activeTab="0"/>
  </bookViews>
  <sheets>
    <sheet name="工资发放清单" sheetId="1" r:id="rId1"/>
    <sheet name="Sheet2" sheetId="2" r:id="rId2"/>
    <sheet name="Sheet3" sheetId="3" r:id="rId3"/>
  </sheets>
  <definedNames>
    <definedName name="_xlnm._FilterDatabase" localSheetId="0" hidden="1">'工资发放清单'!$A$1:$K$74</definedName>
  </definedNames>
  <calcPr fullCalcOnLoad="1"/>
</workbook>
</file>

<file path=xl/comments3.xml><?xml version="1.0" encoding="utf-8"?>
<comments xmlns="http://schemas.openxmlformats.org/spreadsheetml/2006/main">
  <authors>
    <author>微软用户</author>
  </authors>
  <commentList>
    <comment ref="M25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发了</t>
        </r>
        <r>
          <rPr>
            <sz val="9"/>
            <rFont val="Tahoma"/>
            <family val="2"/>
          </rPr>
          <t>10717</t>
        </r>
        <r>
          <rPr>
            <sz val="9"/>
            <rFont val="宋体"/>
            <family val="0"/>
          </rPr>
          <t>，补上上学期漏发的</t>
        </r>
      </text>
    </comment>
    <comment ref="O3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4106</t>
        </r>
        <r>
          <rPr>
            <sz val="9"/>
            <rFont val="宋体"/>
            <family val="0"/>
          </rPr>
          <t>，补发上学期机电课时费</t>
        </r>
        <r>
          <rPr>
            <sz val="9"/>
            <rFont val="Tahoma"/>
            <family val="2"/>
          </rPr>
          <t>22.12*50</t>
        </r>
      </text>
    </comment>
    <comment ref="P49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775,3</t>
        </r>
        <r>
          <rPr>
            <sz val="9"/>
            <rFont val="宋体"/>
            <family val="0"/>
          </rPr>
          <t>月份在科研奖励里多发</t>
        </r>
        <r>
          <rPr>
            <sz val="9"/>
            <rFont val="Tahoma"/>
            <family val="2"/>
          </rPr>
          <t>5225</t>
        </r>
      </text>
    </comment>
    <comment ref="T49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7000</t>
        </r>
        <r>
          <rPr>
            <sz val="9"/>
            <rFont val="宋体"/>
            <family val="0"/>
          </rPr>
          <t>，多扣税</t>
        </r>
      </text>
    </comment>
    <comment ref="M2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发了</t>
        </r>
        <r>
          <rPr>
            <sz val="9"/>
            <rFont val="Tahoma"/>
            <family val="2"/>
          </rPr>
          <t>5523</t>
        </r>
        <r>
          <rPr>
            <sz val="9"/>
            <rFont val="宋体"/>
            <family val="0"/>
          </rPr>
          <t>，补上学期漏发的</t>
        </r>
      </text>
    </comment>
    <comment ref="M20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7025</t>
        </r>
        <r>
          <rPr>
            <sz val="9"/>
            <rFont val="宋体"/>
            <family val="0"/>
          </rPr>
          <t>，补留学研究生带生费</t>
        </r>
      </text>
    </comment>
    <comment ref="M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5670</t>
        </r>
        <r>
          <rPr>
            <sz val="9"/>
            <rFont val="宋体"/>
            <family val="0"/>
          </rPr>
          <t>，补上学期漏发的</t>
        </r>
      </text>
    </comment>
    <comment ref="M19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8141</t>
        </r>
        <r>
          <rPr>
            <sz val="9"/>
            <rFont val="宋体"/>
            <family val="0"/>
          </rPr>
          <t>，补上学期漏发的</t>
        </r>
      </text>
    </comment>
    <comment ref="N19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8000</t>
        </r>
        <r>
          <rPr>
            <sz val="9"/>
            <rFont val="宋体"/>
            <family val="0"/>
          </rPr>
          <t>，补上学期漏发</t>
        </r>
      </text>
    </comment>
    <comment ref="M1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5388</t>
        </r>
        <r>
          <rPr>
            <sz val="9"/>
            <rFont val="宋体"/>
            <family val="0"/>
          </rPr>
          <t>，补上学期漏发的</t>
        </r>
      </text>
    </comment>
    <comment ref="N5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4320</t>
        </r>
      </text>
    </comment>
    <comment ref="O4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加上学期漏发</t>
        </r>
        <r>
          <rPr>
            <sz val="9"/>
            <rFont val="Tahoma"/>
            <family val="2"/>
          </rPr>
          <t>1025</t>
        </r>
        <r>
          <rPr>
            <sz val="9"/>
            <rFont val="宋体"/>
            <family val="0"/>
          </rPr>
          <t>一共发了</t>
        </r>
        <r>
          <rPr>
            <sz val="9"/>
            <rFont val="Tahoma"/>
            <family val="2"/>
          </rPr>
          <t>7525</t>
        </r>
      </text>
    </comment>
    <comment ref="M1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实发</t>
        </r>
        <r>
          <rPr>
            <sz val="9"/>
            <rFont val="Tahoma"/>
            <family val="2"/>
          </rPr>
          <t>4500</t>
        </r>
        <r>
          <rPr>
            <sz val="9"/>
            <rFont val="宋体"/>
            <family val="0"/>
          </rPr>
          <t>，补上学期漏发的</t>
        </r>
      </text>
    </comment>
    <comment ref="M3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上学期多发</t>
        </r>
        <r>
          <rPr>
            <sz val="9"/>
            <rFont val="Tahoma"/>
            <family val="2"/>
          </rPr>
          <t>1000</t>
        </r>
        <r>
          <rPr>
            <sz val="9"/>
            <rFont val="宋体"/>
            <family val="0"/>
          </rPr>
          <t>，这次扣发</t>
        </r>
      </text>
    </comment>
  </commentList>
</comments>
</file>

<file path=xl/sharedStrings.xml><?xml version="1.0" encoding="utf-8"?>
<sst xmlns="http://schemas.openxmlformats.org/spreadsheetml/2006/main" count="509" uniqueCount="207">
  <si>
    <t>序号</t>
  </si>
  <si>
    <t>工号</t>
  </si>
  <si>
    <t>姓名</t>
  </si>
  <si>
    <t>定级</t>
  </si>
  <si>
    <r>
      <t>7</t>
    </r>
    <r>
      <rPr>
        <sz val="10"/>
        <rFont val="宋体"/>
        <family val="0"/>
      </rPr>
      <t>-12</t>
    </r>
    <r>
      <rPr>
        <sz val="10"/>
        <rFont val="宋体"/>
        <family val="0"/>
      </rPr>
      <t>月份基础津贴总数</t>
    </r>
  </si>
  <si>
    <t>每月</t>
  </si>
  <si>
    <t>本科课时量</t>
  </si>
  <si>
    <t>研究生课时量</t>
  </si>
  <si>
    <t>课时费单价</t>
  </si>
  <si>
    <t>半学期应发课时费</t>
  </si>
  <si>
    <t>行政绩效应发</t>
  </si>
  <si>
    <t>上学期结余（放下半学期发）</t>
  </si>
  <si>
    <t>下半年应发</t>
  </si>
  <si>
    <t>其他，如：班主任费、硕导工作量（每生12个工作当量），学院其他福利</t>
  </si>
  <si>
    <t>7月份预发</t>
  </si>
  <si>
    <t>8月份预发</t>
  </si>
  <si>
    <t>9月份预发</t>
  </si>
  <si>
    <t>10月</t>
  </si>
  <si>
    <t>11月</t>
  </si>
  <si>
    <t>12月</t>
  </si>
  <si>
    <t>00711002</t>
  </si>
  <si>
    <t>孙林柱</t>
  </si>
  <si>
    <t>校发</t>
  </si>
  <si>
    <t>00541002</t>
  </si>
  <si>
    <t>刘青松</t>
  </si>
  <si>
    <t>B4</t>
  </si>
  <si>
    <t>00151045</t>
  </si>
  <si>
    <t>王军</t>
  </si>
  <si>
    <t>00151058</t>
  </si>
  <si>
    <t>周华飞</t>
  </si>
  <si>
    <t>教学科研型A3</t>
  </si>
  <si>
    <t>00141073</t>
  </si>
  <si>
    <t>王壮</t>
  </si>
  <si>
    <t>B5</t>
  </si>
  <si>
    <t>00032002</t>
  </si>
  <si>
    <t>陈秀雅</t>
  </si>
  <si>
    <t xml:space="preserve"> B6</t>
  </si>
  <si>
    <t>00171008</t>
  </si>
  <si>
    <t>李小聪</t>
  </si>
  <si>
    <t>B7</t>
  </si>
  <si>
    <t>00191099</t>
  </si>
  <si>
    <t>王春英</t>
  </si>
  <si>
    <t>00881114</t>
  </si>
  <si>
    <t>胡昌颖</t>
  </si>
  <si>
    <t>B8</t>
  </si>
  <si>
    <t>00651011</t>
  </si>
  <si>
    <t>潘莉莉</t>
  </si>
  <si>
    <t>A8</t>
  </si>
  <si>
    <t>00151025</t>
  </si>
  <si>
    <t>叶明</t>
  </si>
  <si>
    <t>C17</t>
  </si>
  <si>
    <t>00151005</t>
  </si>
  <si>
    <t>吴荷君</t>
  </si>
  <si>
    <t>00151001</t>
  </si>
  <si>
    <t>潘林有</t>
  </si>
  <si>
    <t>教学科研型A4</t>
  </si>
  <si>
    <t>00151050</t>
  </si>
  <si>
    <t>丁光亚</t>
  </si>
  <si>
    <t>教学科研型A6</t>
  </si>
  <si>
    <t>00151068</t>
  </si>
  <si>
    <t>马建军</t>
  </si>
  <si>
    <t>教学科研型A5</t>
  </si>
  <si>
    <t>00151012</t>
  </si>
  <si>
    <t>刘谨</t>
  </si>
  <si>
    <t>00151022</t>
  </si>
  <si>
    <t>李校兵</t>
  </si>
  <si>
    <t>教学科研型A7</t>
  </si>
  <si>
    <t>00151016</t>
  </si>
  <si>
    <t>潘安平</t>
  </si>
  <si>
    <t>教学型A7</t>
  </si>
  <si>
    <t>00151018</t>
  </si>
  <si>
    <t>杨芳</t>
  </si>
  <si>
    <t>教学型A6</t>
  </si>
  <si>
    <t>00151036</t>
  </si>
  <si>
    <t>孙富学</t>
  </si>
  <si>
    <t>00151008</t>
  </si>
  <si>
    <t>赵明</t>
  </si>
  <si>
    <t>00151047</t>
  </si>
  <si>
    <t>谢子令</t>
  </si>
  <si>
    <t>教学科研型A8</t>
  </si>
  <si>
    <t>00151023</t>
  </si>
  <si>
    <t>马悠怡</t>
  </si>
  <si>
    <t>00151017</t>
  </si>
  <si>
    <t>杨昭宇</t>
  </si>
  <si>
    <t>教学型A8</t>
  </si>
  <si>
    <t>00151009</t>
  </si>
  <si>
    <t>张海印</t>
  </si>
  <si>
    <t>00151029</t>
  </si>
  <si>
    <t>仇东东</t>
  </si>
  <si>
    <t>教学型A9</t>
  </si>
  <si>
    <t>00151044</t>
  </si>
  <si>
    <t>杨克家</t>
  </si>
  <si>
    <t>00151052</t>
  </si>
  <si>
    <t>胡秀青</t>
  </si>
  <si>
    <t>00151059</t>
  </si>
  <si>
    <t>王鹏</t>
  </si>
  <si>
    <t>00151063</t>
  </si>
  <si>
    <t>李桅</t>
  </si>
  <si>
    <t>00151064</t>
  </si>
  <si>
    <t>谷川</t>
  </si>
  <si>
    <t>00151041</t>
  </si>
  <si>
    <t>苏宏志</t>
  </si>
  <si>
    <t>教学科研型A9</t>
  </si>
  <si>
    <t>00151057</t>
  </si>
  <si>
    <t>池丛文</t>
  </si>
  <si>
    <t>00151011</t>
  </si>
  <si>
    <t>海钧</t>
  </si>
  <si>
    <t>00151032</t>
  </si>
  <si>
    <t>徐旭</t>
  </si>
  <si>
    <t>00151067</t>
  </si>
  <si>
    <t>郭林</t>
  </si>
  <si>
    <t>00151070</t>
  </si>
  <si>
    <t>吴冬雁2017.10</t>
  </si>
  <si>
    <t>00152008</t>
  </si>
  <si>
    <t>刘集成</t>
  </si>
  <si>
    <t>教学型A10</t>
  </si>
  <si>
    <t>00152009</t>
  </si>
  <si>
    <t>邵钶钧</t>
  </si>
  <si>
    <t>20150015</t>
  </si>
  <si>
    <t>董全杨2015.1.1</t>
  </si>
  <si>
    <t>孙奇2015.6.30</t>
  </si>
  <si>
    <t>20160011</t>
  </si>
  <si>
    <t>邱力2016.3</t>
  </si>
  <si>
    <t>A10</t>
  </si>
  <si>
    <t>黄俊2016.6.27</t>
  </si>
  <si>
    <t>A3</t>
  </si>
  <si>
    <t>20160088</t>
  </si>
  <si>
    <t>於孝牛2016.6.22</t>
  </si>
  <si>
    <t>A7</t>
  </si>
  <si>
    <t>20160093</t>
  </si>
  <si>
    <t>刁荣丹2016.7.1</t>
  </si>
  <si>
    <t>20160262</t>
  </si>
  <si>
    <t>吴灵杰2016.12</t>
  </si>
  <si>
    <t>胡徐辉2017.1</t>
  </si>
  <si>
    <t>未定岗预发</t>
  </si>
  <si>
    <t>林博2017.1</t>
  </si>
  <si>
    <t>叶银霖2017.1</t>
  </si>
  <si>
    <t>20160208</t>
  </si>
  <si>
    <t>赵俊亮17.6.1</t>
  </si>
  <si>
    <t>20170187</t>
  </si>
  <si>
    <t>谢肇宇17.9.1</t>
  </si>
  <si>
    <t>00152006</t>
  </si>
  <si>
    <t>蔡瑛</t>
  </si>
  <si>
    <t>C15</t>
  </si>
  <si>
    <t>00512007</t>
  </si>
  <si>
    <t>徐希希</t>
  </si>
  <si>
    <r>
      <t>2</t>
    </r>
    <r>
      <rPr>
        <sz val="10"/>
        <rFont val="宋体"/>
        <family val="0"/>
      </rPr>
      <t>0180168</t>
    </r>
  </si>
  <si>
    <t>袁国辉</t>
  </si>
  <si>
    <t>00151034</t>
  </si>
  <si>
    <t>陈联盟</t>
  </si>
  <si>
    <t>00151042</t>
  </si>
  <si>
    <t>余闯</t>
  </si>
  <si>
    <t>几点说明</t>
  </si>
  <si>
    <t>1、9月份的工资，由于本学期土木工程专业论证启动，学院决定给大家预发每人3000的启动费，所以大家感觉特别多。</t>
  </si>
  <si>
    <t>2、10月份开始国家按照新的税率进行收费，起征点是5000,5000-8000之间收3%；8000-17000之间收10%，17000-30000之间收20%。</t>
  </si>
  <si>
    <t>老的扣税标准</t>
  </si>
  <si>
    <t>工资扣税标准：3500免税，3500-5000之间收3%；5000-8000之间10%；8000-12500之间20%；12500-38500之间25%</t>
  </si>
  <si>
    <t>扣税标准：3500免税，3500-5000之间收3%；5000-8000之间10%；8000-12500之间20%；12500-38500之间25%</t>
  </si>
  <si>
    <t>外聘人员</t>
  </si>
  <si>
    <t>课时</t>
  </si>
  <si>
    <t>单价</t>
  </si>
  <si>
    <t>上浮1.2</t>
  </si>
  <si>
    <t>总计</t>
  </si>
  <si>
    <t>黎祥君</t>
  </si>
  <si>
    <t>副教授</t>
  </si>
  <si>
    <r>
      <t>物理学院1</t>
    </r>
    <r>
      <rPr>
        <b/>
        <sz val="11"/>
        <color indexed="8"/>
        <rFont val="宋体"/>
        <family val="0"/>
      </rPr>
      <t>60</t>
    </r>
  </si>
  <si>
    <t>郭正光</t>
  </si>
  <si>
    <t>数学</t>
  </si>
  <si>
    <t>周江敏</t>
  </si>
  <si>
    <t>生怀？</t>
  </si>
  <si>
    <t>应雪萍</t>
  </si>
  <si>
    <t>周永云</t>
  </si>
  <si>
    <t>瓯江</t>
  </si>
  <si>
    <t>总额</t>
  </si>
  <si>
    <t>九月</t>
  </si>
  <si>
    <t>十月</t>
  </si>
  <si>
    <t>十一月</t>
  </si>
  <si>
    <t>十二月</t>
  </si>
  <si>
    <t>7月</t>
  </si>
  <si>
    <t>8月</t>
  </si>
  <si>
    <t>南叶</t>
  </si>
  <si>
    <t>王俊彦</t>
  </si>
  <si>
    <t>章晓文</t>
  </si>
  <si>
    <t>包洁</t>
  </si>
  <si>
    <t>330323197412260044</t>
  </si>
  <si>
    <t>陈余国</t>
  </si>
  <si>
    <t>330324197405255593</t>
  </si>
  <si>
    <t>王小如</t>
  </si>
  <si>
    <t>各学院，有外聘教师反馈课酬金一次性拨付交税过多，希望按月拨付给他们，经过向计财处咨询，现在把他们的纳税税率告诉大家：800元（含）以内不纳税，800-4000元（含）以上部分纳税20%，4000-25000元全部的20%纳税，25000元以上约全部的24%。</t>
  </si>
  <si>
    <t>1-6月份基础津贴总数</t>
  </si>
  <si>
    <t>每月平均</t>
  </si>
  <si>
    <t>行政绩效每月预发</t>
  </si>
  <si>
    <t>1月工资预发</t>
  </si>
  <si>
    <t>2月工资预发</t>
  </si>
  <si>
    <t>3月工资预发</t>
  </si>
  <si>
    <t>4月份</t>
  </si>
  <si>
    <t>5月份</t>
  </si>
  <si>
    <t>6月份</t>
  </si>
  <si>
    <r>
      <t>要扣5</t>
    </r>
    <r>
      <rPr>
        <sz val="10"/>
        <color indexed="10"/>
        <rFont val="宋体"/>
        <family val="0"/>
      </rPr>
      <t>00，还没有</t>
    </r>
  </si>
  <si>
    <r>
      <t>A</t>
    </r>
    <r>
      <rPr>
        <sz val="10"/>
        <rFont val="宋体"/>
        <family val="0"/>
      </rPr>
      <t>7</t>
    </r>
  </si>
  <si>
    <t>赵俊亮</t>
  </si>
  <si>
    <t>董全杨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</si>
  <si>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881114</t>
    </r>
  </si>
  <si>
    <r>
      <t>吴冬雁2</t>
    </r>
    <r>
      <rPr>
        <sz val="10"/>
        <rFont val="宋体"/>
        <family val="0"/>
      </rPr>
      <t>017.10</t>
    </r>
  </si>
  <si>
    <t>吴冬雁</t>
  </si>
  <si>
    <r>
      <t>0</t>
    </r>
    <r>
      <rPr>
        <sz val="10"/>
        <rFont val="宋体"/>
        <family val="0"/>
      </rPr>
      <t>0151042</t>
    </r>
  </si>
  <si>
    <t>孙奇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</si>
</sst>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color indexed="1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/>
    </xf>
    <xf numFmtId="0" fontId="56" fillId="13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57" fillId="0" borderId="9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34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4" borderId="9" xfId="0" applyFont="1" applyFill="1" applyBorder="1" applyAlignment="1">
      <alignment horizontal="center"/>
    </xf>
    <xf numFmtId="0" fontId="9" fillId="19" borderId="9" xfId="0" applyFont="1" applyFill="1" applyBorder="1" applyAlignment="1">
      <alignment horizontal="center"/>
    </xf>
    <xf numFmtId="0" fontId="8" fillId="35" borderId="9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34" borderId="9" xfId="0" applyFont="1" applyFill="1" applyBorder="1" applyAlignment="1">
      <alignment vertical="center"/>
    </xf>
    <xf numFmtId="0" fontId="9" fillId="19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/>
    </xf>
    <xf numFmtId="177" fontId="9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19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11" fillId="33" borderId="9" xfId="0" applyNumberFormat="1" applyFont="1" applyFill="1" applyBorder="1" applyAlignment="1">
      <alignment horizontal="left" vertical="center"/>
    </xf>
    <xf numFmtId="0" fontId="11" fillId="33" borderId="9" xfId="0" applyFont="1" applyFill="1" applyBorder="1" applyAlignment="1">
      <alignment horizontal="center"/>
    </xf>
    <xf numFmtId="0" fontId="59" fillId="33" borderId="9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1" fillId="35" borderId="9" xfId="0" applyFont="1" applyFill="1" applyBorder="1" applyAlignment="1">
      <alignment horizontal="center"/>
    </xf>
    <xf numFmtId="0" fontId="1" fillId="35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9" xfId="0" applyNumberFormat="1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 quotePrefix="1">
      <alignment horizontal="center"/>
    </xf>
    <xf numFmtId="0" fontId="1" fillId="37" borderId="10" xfId="0" applyNumberFormat="1" applyFont="1" applyFill="1" applyBorder="1" applyAlignment="1" quotePrefix="1">
      <alignment horizontal="center"/>
    </xf>
    <xf numFmtId="0" fontId="1" fillId="37" borderId="9" xfId="0" applyNumberFormat="1" applyFont="1" applyFill="1" applyBorder="1" applyAlignment="1" quotePrefix="1">
      <alignment horizontal="center"/>
    </xf>
    <xf numFmtId="0" fontId="1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1">
      <selection activeCell="E9" sqref="E9"/>
    </sheetView>
  </sheetViews>
  <sheetFormatPr defaultColWidth="8.75390625" defaultRowHeight="18" customHeight="1"/>
  <cols>
    <col min="1" max="1" width="3.375" style="94" customWidth="1"/>
    <col min="2" max="2" width="9.00390625" style="94" customWidth="1"/>
    <col min="3" max="3" width="10.875" style="94" customWidth="1"/>
    <col min="4" max="4" width="10.375" style="94" customWidth="1"/>
    <col min="5" max="5" width="8.875" style="94" customWidth="1"/>
    <col min="6" max="6" width="9.375" style="94" customWidth="1"/>
    <col min="7" max="7" width="10.375" style="94" bestFit="1" customWidth="1"/>
    <col min="8" max="8" width="7.00390625" style="94" customWidth="1"/>
    <col min="9" max="9" width="7.125" style="94" customWidth="1"/>
    <col min="10" max="11" width="8.875" style="4" customWidth="1"/>
    <col min="12" max="12" width="9.00390625" style="94" customWidth="1"/>
    <col min="13" max="14" width="10.75390625" style="94" customWidth="1"/>
    <col min="15" max="15" width="7.875" style="94" customWidth="1"/>
    <col min="16" max="16" width="6.875" style="94" customWidth="1"/>
    <col min="17" max="17" width="7.625" style="94" customWidth="1"/>
    <col min="18" max="32" width="9.00390625" style="94" bestFit="1" customWidth="1"/>
    <col min="33" max="16384" width="8.75390625" style="94" customWidth="1"/>
  </cols>
  <sheetData>
    <row r="1" spans="1:21" s="93" customFormat="1" ht="87" customHeight="1">
      <c r="A1" s="95" t="s">
        <v>0</v>
      </c>
      <c r="B1" s="95" t="s">
        <v>1</v>
      </c>
      <c r="C1" s="95" t="s">
        <v>2</v>
      </c>
      <c r="D1" s="96" t="s">
        <v>3</v>
      </c>
      <c r="E1" s="95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8" t="s">
        <v>9</v>
      </c>
      <c r="K1" s="115" t="s">
        <v>10</v>
      </c>
      <c r="L1" s="95" t="s">
        <v>11</v>
      </c>
      <c r="M1" s="95" t="s">
        <v>12</v>
      </c>
      <c r="N1" s="6" t="s">
        <v>13</v>
      </c>
      <c r="O1" s="95" t="s">
        <v>14</v>
      </c>
      <c r="P1" s="95" t="s">
        <v>15</v>
      </c>
      <c r="Q1" s="95" t="s">
        <v>16</v>
      </c>
      <c r="R1" s="6" t="s">
        <v>17</v>
      </c>
      <c r="S1" s="6" t="s">
        <v>18</v>
      </c>
      <c r="T1" s="6" t="s">
        <v>19</v>
      </c>
      <c r="U1" s="6" t="s">
        <v>2</v>
      </c>
    </row>
    <row r="2" spans="1:21" ht="18" customHeight="1">
      <c r="A2" s="96">
        <v>1</v>
      </c>
      <c r="B2" s="97" t="s">
        <v>20</v>
      </c>
      <c r="C2" s="98" t="s">
        <v>21</v>
      </c>
      <c r="D2" s="98" t="s">
        <v>22</v>
      </c>
      <c r="E2" s="98">
        <v>0</v>
      </c>
      <c r="F2" s="98">
        <v>0</v>
      </c>
      <c r="G2" s="96">
        <v>69.68</v>
      </c>
      <c r="H2" s="96">
        <v>12</v>
      </c>
      <c r="I2" s="98">
        <v>90</v>
      </c>
      <c r="J2" s="22">
        <f>(G2+H2)*I2</f>
        <v>7351.200000000001</v>
      </c>
      <c r="K2" s="116">
        <v>24650</v>
      </c>
      <c r="L2" s="98">
        <v>3365.5999999999985</v>
      </c>
      <c r="M2" s="98">
        <f>E2+J2+K2+L2</f>
        <v>35366.8</v>
      </c>
      <c r="N2" s="98"/>
      <c r="O2" s="96">
        <v>5000</v>
      </c>
      <c r="P2" s="96">
        <v>5000</v>
      </c>
      <c r="Q2" s="7">
        <v>8000</v>
      </c>
      <c r="R2" s="7"/>
      <c r="S2" s="7"/>
      <c r="T2" s="7"/>
      <c r="U2" s="15" t="s">
        <v>21</v>
      </c>
    </row>
    <row r="3" spans="1:21" ht="18" customHeight="1">
      <c r="A3" s="94">
        <v>2</v>
      </c>
      <c r="B3" s="99" t="s">
        <v>23</v>
      </c>
      <c r="C3" s="94" t="s">
        <v>24</v>
      </c>
      <c r="D3" s="98" t="s">
        <v>25</v>
      </c>
      <c r="E3" s="98">
        <v>14500</v>
      </c>
      <c r="F3" s="98">
        <v>2417</v>
      </c>
      <c r="G3" s="94">
        <v>37.92</v>
      </c>
      <c r="I3" s="94">
        <v>70</v>
      </c>
      <c r="J3" s="22">
        <f aca="true" t="shared" si="0" ref="J3:J54">(G3+H3)*I3</f>
        <v>2654.4</v>
      </c>
      <c r="K3" s="116">
        <v>24650</v>
      </c>
      <c r="L3" s="98">
        <v>3150</v>
      </c>
      <c r="M3" s="98">
        <f aca="true" t="shared" si="1" ref="M3:M57">E3+J3+K3+L3</f>
        <v>44954.4</v>
      </c>
      <c r="N3" s="98"/>
      <c r="O3" s="96">
        <v>7000</v>
      </c>
      <c r="P3" s="96">
        <v>7000</v>
      </c>
      <c r="Q3" s="7">
        <v>9000</v>
      </c>
      <c r="R3" s="7"/>
      <c r="S3" s="7"/>
      <c r="T3" s="7"/>
      <c r="U3" s="7" t="s">
        <v>24</v>
      </c>
    </row>
    <row r="4" spans="1:21" ht="18" customHeight="1">
      <c r="A4" s="96">
        <v>3</v>
      </c>
      <c r="B4" s="99" t="s">
        <v>26</v>
      </c>
      <c r="C4" s="98" t="s">
        <v>27</v>
      </c>
      <c r="D4" s="98" t="s">
        <v>22</v>
      </c>
      <c r="E4" s="98">
        <v>0</v>
      </c>
      <c r="F4" s="98">
        <v>0</v>
      </c>
      <c r="G4" s="96"/>
      <c r="H4" s="96"/>
      <c r="I4" s="98">
        <v>90</v>
      </c>
      <c r="J4" s="22">
        <f t="shared" si="0"/>
        <v>0</v>
      </c>
      <c r="K4" s="116">
        <v>19550</v>
      </c>
      <c r="L4" s="98">
        <v>-2107.9000000000015</v>
      </c>
      <c r="M4" s="98">
        <f t="shared" si="1"/>
        <v>17442.1</v>
      </c>
      <c r="N4" s="98"/>
      <c r="O4" s="96">
        <v>4000</v>
      </c>
      <c r="P4" s="96">
        <v>4000</v>
      </c>
      <c r="Q4" s="7">
        <v>5500</v>
      </c>
      <c r="R4" s="7"/>
      <c r="S4" s="7"/>
      <c r="T4" s="7"/>
      <c r="U4" s="15" t="s">
        <v>27</v>
      </c>
    </row>
    <row r="5" spans="1:21" ht="18" customHeight="1">
      <c r="A5" s="96">
        <v>4</v>
      </c>
      <c r="B5" s="99" t="s">
        <v>28</v>
      </c>
      <c r="C5" s="98" t="s">
        <v>29</v>
      </c>
      <c r="D5" s="98" t="s">
        <v>30</v>
      </c>
      <c r="E5" s="98">
        <v>16500</v>
      </c>
      <c r="F5" s="98">
        <f aca="true" t="shared" si="2" ref="F5:F54">E5/6</f>
        <v>2750</v>
      </c>
      <c r="G5" s="96">
        <v>159.52</v>
      </c>
      <c r="H5" s="96"/>
      <c r="I5" s="98">
        <v>90</v>
      </c>
      <c r="J5" s="22">
        <f t="shared" si="0"/>
        <v>14356.800000000001</v>
      </c>
      <c r="K5" s="116">
        <v>19550</v>
      </c>
      <c r="L5" s="98">
        <v>2561.5999999999985</v>
      </c>
      <c r="M5" s="98">
        <f t="shared" si="1"/>
        <v>52968.4</v>
      </c>
      <c r="N5" s="98"/>
      <c r="O5" s="96">
        <v>8000</v>
      </c>
      <c r="P5" s="96">
        <v>8000</v>
      </c>
      <c r="Q5" s="7">
        <v>11000</v>
      </c>
      <c r="R5" s="7"/>
      <c r="S5" s="7"/>
      <c r="T5" s="7"/>
      <c r="U5" s="15" t="s">
        <v>29</v>
      </c>
    </row>
    <row r="6" spans="1:21" ht="18" customHeight="1">
      <c r="A6" s="94">
        <v>5</v>
      </c>
      <c r="B6" s="99" t="s">
        <v>31</v>
      </c>
      <c r="C6" s="94" t="s">
        <v>32</v>
      </c>
      <c r="D6" s="98" t="s">
        <v>33</v>
      </c>
      <c r="E6" s="98">
        <v>11500</v>
      </c>
      <c r="F6" s="98">
        <v>1917</v>
      </c>
      <c r="G6" s="94">
        <v>0</v>
      </c>
      <c r="J6" s="22">
        <f t="shared" si="0"/>
        <v>0</v>
      </c>
      <c r="K6" s="116">
        <v>19550</v>
      </c>
      <c r="L6" s="98">
        <v>1050</v>
      </c>
      <c r="M6" s="98">
        <f t="shared" si="1"/>
        <v>32100</v>
      </c>
      <c r="N6" s="98"/>
      <c r="O6" s="96">
        <v>5000</v>
      </c>
      <c r="P6" s="96">
        <v>5000</v>
      </c>
      <c r="Q6" s="7">
        <v>8000</v>
      </c>
      <c r="R6" s="7"/>
      <c r="S6" s="7"/>
      <c r="T6" s="7"/>
      <c r="U6" s="7" t="s">
        <v>32</v>
      </c>
    </row>
    <row r="7" spans="1:21" ht="18" customHeight="1">
      <c r="A7" s="96">
        <v>6</v>
      </c>
      <c r="B7" s="100" t="s">
        <v>34</v>
      </c>
      <c r="C7" s="98" t="s">
        <v>35</v>
      </c>
      <c r="D7" s="98" t="s">
        <v>36</v>
      </c>
      <c r="E7" s="98">
        <v>9000</v>
      </c>
      <c r="F7" s="98">
        <f t="shared" si="2"/>
        <v>1500</v>
      </c>
      <c r="G7" s="96"/>
      <c r="H7" s="96"/>
      <c r="I7" s="98"/>
      <c r="J7" s="22">
        <f t="shared" si="0"/>
        <v>0</v>
      </c>
      <c r="K7" s="116">
        <v>15300</v>
      </c>
      <c r="L7" s="98">
        <v>800</v>
      </c>
      <c r="M7" s="98">
        <f t="shared" si="1"/>
        <v>25100</v>
      </c>
      <c r="N7" s="98"/>
      <c r="O7" s="96">
        <v>5000</v>
      </c>
      <c r="P7" s="96">
        <v>4000</v>
      </c>
      <c r="Q7" s="7">
        <v>8000</v>
      </c>
      <c r="R7" s="7"/>
      <c r="S7" s="7"/>
      <c r="T7" s="7"/>
      <c r="U7" s="15" t="s">
        <v>35</v>
      </c>
    </row>
    <row r="8" spans="1:21" ht="18" customHeight="1">
      <c r="A8" s="96">
        <v>7</v>
      </c>
      <c r="B8" s="118" t="s">
        <v>37</v>
      </c>
      <c r="C8" s="98" t="s">
        <v>38</v>
      </c>
      <c r="D8" s="98" t="s">
        <v>39</v>
      </c>
      <c r="E8" s="98">
        <v>8000</v>
      </c>
      <c r="F8" s="98">
        <f t="shared" si="2"/>
        <v>1333.3333333333333</v>
      </c>
      <c r="G8" s="96"/>
      <c r="H8" s="96"/>
      <c r="I8" s="98"/>
      <c r="J8" s="22">
        <f t="shared" si="0"/>
        <v>0</v>
      </c>
      <c r="K8" s="116">
        <v>13600</v>
      </c>
      <c r="L8" s="98">
        <v>600</v>
      </c>
      <c r="M8" s="98">
        <f t="shared" si="1"/>
        <v>22200</v>
      </c>
      <c r="N8" s="98"/>
      <c r="O8" s="96">
        <v>3500</v>
      </c>
      <c r="P8" s="96">
        <v>3500</v>
      </c>
      <c r="Q8" s="7">
        <v>6500</v>
      </c>
      <c r="R8" s="7"/>
      <c r="S8" s="7"/>
      <c r="T8" s="7"/>
      <c r="U8" s="15" t="s">
        <v>38</v>
      </c>
    </row>
    <row r="9" spans="1:21" ht="18" customHeight="1">
      <c r="A9" s="94">
        <v>8</v>
      </c>
      <c r="B9" s="97" t="s">
        <v>40</v>
      </c>
      <c r="C9" s="98" t="s">
        <v>41</v>
      </c>
      <c r="D9" s="98" t="s">
        <v>39</v>
      </c>
      <c r="E9" s="98">
        <v>8000</v>
      </c>
      <c r="F9" s="98">
        <f t="shared" si="2"/>
        <v>1333.3333333333333</v>
      </c>
      <c r="G9" s="96"/>
      <c r="H9" s="96"/>
      <c r="I9" s="98"/>
      <c r="J9" s="22">
        <f t="shared" si="0"/>
        <v>0</v>
      </c>
      <c r="K9" s="116">
        <v>13600</v>
      </c>
      <c r="L9" s="98">
        <v>-1900</v>
      </c>
      <c r="M9" s="98">
        <f t="shared" si="1"/>
        <v>19700</v>
      </c>
      <c r="N9" s="98"/>
      <c r="O9" s="96">
        <v>3500</v>
      </c>
      <c r="P9" s="96">
        <v>4000</v>
      </c>
      <c r="Q9" s="7">
        <v>7000</v>
      </c>
      <c r="R9" s="7"/>
      <c r="S9" s="7"/>
      <c r="T9" s="7"/>
      <c r="U9" s="15" t="s">
        <v>41</v>
      </c>
    </row>
    <row r="10" spans="1:21" ht="18" customHeight="1">
      <c r="A10" s="96">
        <v>9</v>
      </c>
      <c r="B10" s="99" t="s">
        <v>42</v>
      </c>
      <c r="C10" s="101" t="s">
        <v>43</v>
      </c>
      <c r="D10" s="98" t="s">
        <v>44</v>
      </c>
      <c r="E10" s="98">
        <v>6000</v>
      </c>
      <c r="F10" s="98">
        <f t="shared" si="2"/>
        <v>1000</v>
      </c>
      <c r="G10" s="96"/>
      <c r="H10" s="96"/>
      <c r="I10" s="98"/>
      <c r="J10" s="22">
        <f t="shared" si="0"/>
        <v>0</v>
      </c>
      <c r="K10" s="116">
        <v>10200</v>
      </c>
      <c r="L10" s="98">
        <v>-800</v>
      </c>
      <c r="M10" s="98">
        <f t="shared" si="1"/>
        <v>15400</v>
      </c>
      <c r="N10" s="98"/>
      <c r="O10" s="96">
        <v>3000</v>
      </c>
      <c r="P10" s="96">
        <v>3000</v>
      </c>
      <c r="Q10" s="7">
        <v>6500</v>
      </c>
      <c r="R10" s="7"/>
      <c r="S10" s="7"/>
      <c r="T10" s="7"/>
      <c r="U10" s="17" t="s">
        <v>43</v>
      </c>
    </row>
    <row r="11" spans="1:21" ht="18" customHeight="1">
      <c r="A11" s="96">
        <v>10</v>
      </c>
      <c r="B11" s="97" t="s">
        <v>45</v>
      </c>
      <c r="C11" s="98" t="s">
        <v>46</v>
      </c>
      <c r="D11" s="98" t="s">
        <v>47</v>
      </c>
      <c r="E11" s="98">
        <v>9000</v>
      </c>
      <c r="F11" s="98">
        <f t="shared" si="2"/>
        <v>1500</v>
      </c>
      <c r="G11" s="96"/>
      <c r="H11" s="96"/>
      <c r="I11" s="98"/>
      <c r="J11" s="22">
        <f t="shared" si="0"/>
        <v>0</v>
      </c>
      <c r="K11" s="116">
        <v>15300</v>
      </c>
      <c r="L11" s="98">
        <v>300</v>
      </c>
      <c r="M11" s="98">
        <f t="shared" si="1"/>
        <v>24600</v>
      </c>
      <c r="N11" s="98"/>
      <c r="O11" s="96">
        <v>4000</v>
      </c>
      <c r="P11" s="96">
        <v>4000</v>
      </c>
      <c r="Q11" s="7">
        <v>7000</v>
      </c>
      <c r="R11" s="7"/>
      <c r="S11" s="7"/>
      <c r="T11" s="7"/>
      <c r="U11" s="15" t="s">
        <v>46</v>
      </c>
    </row>
    <row r="12" spans="1:21" ht="18" customHeight="1">
      <c r="A12" s="94">
        <v>11</v>
      </c>
      <c r="B12" s="97" t="s">
        <v>48</v>
      </c>
      <c r="C12" s="98" t="s">
        <v>49</v>
      </c>
      <c r="D12" s="98" t="s">
        <v>50</v>
      </c>
      <c r="E12" s="98">
        <v>6000</v>
      </c>
      <c r="F12" s="98">
        <f t="shared" si="2"/>
        <v>1000</v>
      </c>
      <c r="G12" s="96"/>
      <c r="H12" s="96"/>
      <c r="I12" s="98"/>
      <c r="J12" s="22">
        <f t="shared" si="0"/>
        <v>0</v>
      </c>
      <c r="K12" s="116">
        <v>10200</v>
      </c>
      <c r="L12" s="98">
        <v>-1800</v>
      </c>
      <c r="M12" s="98">
        <f t="shared" si="1"/>
        <v>14400</v>
      </c>
      <c r="N12" s="98"/>
      <c r="O12" s="96">
        <v>3000</v>
      </c>
      <c r="P12" s="96">
        <v>3000</v>
      </c>
      <c r="Q12" s="7">
        <v>6000</v>
      </c>
      <c r="R12" s="7"/>
      <c r="S12" s="7"/>
      <c r="T12" s="7"/>
      <c r="U12" s="15" t="s">
        <v>49</v>
      </c>
    </row>
    <row r="13" spans="1:21" ht="18" customHeight="1">
      <c r="A13" s="96">
        <v>12</v>
      </c>
      <c r="B13" s="97" t="s">
        <v>51</v>
      </c>
      <c r="C13" s="98" t="s">
        <v>52</v>
      </c>
      <c r="D13" s="98" t="s">
        <v>50</v>
      </c>
      <c r="E13" s="98">
        <v>6000</v>
      </c>
      <c r="F13" s="98">
        <f t="shared" si="2"/>
        <v>1000</v>
      </c>
      <c r="G13" s="96"/>
      <c r="H13" s="96"/>
      <c r="I13" s="98"/>
      <c r="J13" s="22">
        <f t="shared" si="0"/>
        <v>0</v>
      </c>
      <c r="K13" s="116">
        <v>10200</v>
      </c>
      <c r="L13" s="98">
        <v>-1800</v>
      </c>
      <c r="M13" s="98">
        <f t="shared" si="1"/>
        <v>14400</v>
      </c>
      <c r="N13" s="98"/>
      <c r="O13" s="96">
        <v>3000</v>
      </c>
      <c r="P13" s="96">
        <v>3000</v>
      </c>
      <c r="Q13" s="7">
        <v>6000</v>
      </c>
      <c r="R13" s="7"/>
      <c r="S13" s="7"/>
      <c r="T13" s="7"/>
      <c r="U13" s="15" t="s">
        <v>52</v>
      </c>
    </row>
    <row r="14" spans="1:21" ht="18" customHeight="1">
      <c r="A14" s="96">
        <v>13</v>
      </c>
      <c r="B14" s="97" t="s">
        <v>53</v>
      </c>
      <c r="C14" s="98" t="s">
        <v>54</v>
      </c>
      <c r="D14" s="98" t="s">
        <v>55</v>
      </c>
      <c r="E14" s="98">
        <v>14500</v>
      </c>
      <c r="F14" s="98">
        <f t="shared" si="2"/>
        <v>2416.6666666666665</v>
      </c>
      <c r="G14" s="96">
        <v>117.68</v>
      </c>
      <c r="H14" s="96"/>
      <c r="I14" s="98">
        <v>90</v>
      </c>
      <c r="J14" s="22">
        <f t="shared" si="0"/>
        <v>10591.2</v>
      </c>
      <c r="K14" s="22">
        <v>0</v>
      </c>
      <c r="L14" s="98">
        <v>360.09999999999854</v>
      </c>
      <c r="M14" s="98">
        <f t="shared" si="1"/>
        <v>25451.3</v>
      </c>
      <c r="N14" s="98"/>
      <c r="O14" s="96">
        <v>5000</v>
      </c>
      <c r="P14" s="96">
        <v>5000</v>
      </c>
      <c r="Q14" s="7">
        <v>8000</v>
      </c>
      <c r="R14" s="7"/>
      <c r="S14" s="7"/>
      <c r="T14" s="7"/>
      <c r="U14" s="15" t="s">
        <v>54</v>
      </c>
    </row>
    <row r="15" spans="1:21" ht="18" customHeight="1">
      <c r="A15" s="94">
        <v>14</v>
      </c>
      <c r="B15" s="97" t="s">
        <v>56</v>
      </c>
      <c r="C15" s="98" t="s">
        <v>57</v>
      </c>
      <c r="D15" s="98" t="s">
        <v>58</v>
      </c>
      <c r="E15" s="98">
        <v>11500</v>
      </c>
      <c r="F15" s="98">
        <f t="shared" si="2"/>
        <v>1916.6666666666667</v>
      </c>
      <c r="G15" s="96">
        <v>57.17</v>
      </c>
      <c r="H15" s="96">
        <v>8.75</v>
      </c>
      <c r="I15" s="98">
        <v>70</v>
      </c>
      <c r="J15" s="22">
        <f t="shared" si="0"/>
        <v>4614.400000000001</v>
      </c>
      <c r="K15" s="22">
        <v>0</v>
      </c>
      <c r="L15" s="98">
        <v>14130.699999999997</v>
      </c>
      <c r="M15" s="98">
        <f t="shared" si="1"/>
        <v>30245.1</v>
      </c>
      <c r="N15" s="98"/>
      <c r="O15" s="96">
        <v>5000</v>
      </c>
      <c r="P15" s="96">
        <v>5000</v>
      </c>
      <c r="Q15" s="7">
        <v>8000</v>
      </c>
      <c r="R15" s="7"/>
      <c r="S15" s="7"/>
      <c r="T15" s="7"/>
      <c r="U15" s="15" t="s">
        <v>57</v>
      </c>
    </row>
    <row r="16" spans="1:21" ht="18" customHeight="1">
      <c r="A16" s="96">
        <v>15</v>
      </c>
      <c r="B16" s="102" t="s">
        <v>59</v>
      </c>
      <c r="C16" s="103" t="s">
        <v>60</v>
      </c>
      <c r="D16" s="103" t="s">
        <v>61</v>
      </c>
      <c r="E16" s="103">
        <v>13000</v>
      </c>
      <c r="F16" s="103">
        <f t="shared" si="2"/>
        <v>2166.6666666666665</v>
      </c>
      <c r="G16" s="104">
        <v>0</v>
      </c>
      <c r="H16" s="104">
        <v>0</v>
      </c>
      <c r="I16" s="103">
        <v>70</v>
      </c>
      <c r="J16" s="22">
        <f t="shared" si="0"/>
        <v>0</v>
      </c>
      <c r="K16" s="22">
        <v>0</v>
      </c>
      <c r="L16" s="98">
        <v>10238.800000000003</v>
      </c>
      <c r="M16" s="98">
        <f t="shared" si="1"/>
        <v>23238.800000000003</v>
      </c>
      <c r="N16" s="98"/>
      <c r="O16" s="104">
        <v>6000</v>
      </c>
      <c r="P16" s="104">
        <v>6000</v>
      </c>
      <c r="Q16" s="7">
        <v>3000</v>
      </c>
      <c r="R16" s="7"/>
      <c r="S16" s="7"/>
      <c r="T16" s="7"/>
      <c r="U16" s="15" t="s">
        <v>60</v>
      </c>
    </row>
    <row r="17" spans="1:21" ht="18" customHeight="1">
      <c r="A17" s="96">
        <v>16</v>
      </c>
      <c r="B17" s="97" t="s">
        <v>62</v>
      </c>
      <c r="C17" s="98" t="s">
        <v>63</v>
      </c>
      <c r="D17" s="98" t="s">
        <v>58</v>
      </c>
      <c r="E17" s="98">
        <v>11500</v>
      </c>
      <c r="F17" s="98">
        <f t="shared" si="2"/>
        <v>1916.6666666666667</v>
      </c>
      <c r="G17" s="105">
        <v>166.49</v>
      </c>
      <c r="H17" s="96"/>
      <c r="I17" s="98">
        <v>70</v>
      </c>
      <c r="J17" s="22">
        <f t="shared" si="0"/>
        <v>11654.300000000001</v>
      </c>
      <c r="K17" s="22">
        <v>0</v>
      </c>
      <c r="L17" s="98">
        <v>-355.2000000000007</v>
      </c>
      <c r="M17" s="98">
        <f t="shared" si="1"/>
        <v>22799.100000000002</v>
      </c>
      <c r="N17" s="98"/>
      <c r="O17" s="96">
        <v>4000</v>
      </c>
      <c r="P17" s="96">
        <v>3500</v>
      </c>
      <c r="Q17" s="7">
        <v>7500</v>
      </c>
      <c r="R17" s="7"/>
      <c r="S17" s="7"/>
      <c r="T17" s="7"/>
      <c r="U17" s="15" t="s">
        <v>63</v>
      </c>
    </row>
    <row r="18" spans="1:21" ht="18" customHeight="1">
      <c r="A18" s="94">
        <v>17</v>
      </c>
      <c r="B18" s="97" t="s">
        <v>64</v>
      </c>
      <c r="C18" s="98" t="s">
        <v>65</v>
      </c>
      <c r="D18" s="98" t="s">
        <v>66</v>
      </c>
      <c r="E18" s="98">
        <v>10500</v>
      </c>
      <c r="F18" s="98">
        <f t="shared" si="2"/>
        <v>1750</v>
      </c>
      <c r="G18" s="96">
        <v>135.57</v>
      </c>
      <c r="H18" s="96"/>
      <c r="I18" s="98">
        <v>70</v>
      </c>
      <c r="J18" s="22">
        <f t="shared" si="0"/>
        <v>9489.9</v>
      </c>
      <c r="K18" s="22">
        <v>0</v>
      </c>
      <c r="L18" s="98">
        <v>2592.7000000000007</v>
      </c>
      <c r="M18" s="98">
        <f t="shared" si="1"/>
        <v>22582.600000000002</v>
      </c>
      <c r="N18" s="98"/>
      <c r="O18" s="96">
        <v>5000</v>
      </c>
      <c r="P18" s="96">
        <v>5000</v>
      </c>
      <c r="Q18" s="7">
        <v>6500</v>
      </c>
      <c r="R18" s="7"/>
      <c r="S18" s="7"/>
      <c r="T18" s="7"/>
      <c r="U18" s="15" t="s">
        <v>65</v>
      </c>
    </row>
    <row r="19" spans="1:21" ht="18" customHeight="1">
      <c r="A19" s="96">
        <v>18</v>
      </c>
      <c r="B19" s="97" t="s">
        <v>67</v>
      </c>
      <c r="C19" s="98" t="s">
        <v>68</v>
      </c>
      <c r="D19" s="98" t="s">
        <v>69</v>
      </c>
      <c r="E19" s="98">
        <v>10500</v>
      </c>
      <c r="F19" s="98">
        <f t="shared" si="2"/>
        <v>1750</v>
      </c>
      <c r="G19" s="96">
        <v>35.74</v>
      </c>
      <c r="H19" s="96"/>
      <c r="I19" s="98">
        <v>70</v>
      </c>
      <c r="J19" s="22">
        <f t="shared" si="0"/>
        <v>2501.8</v>
      </c>
      <c r="K19" s="22">
        <v>0</v>
      </c>
      <c r="L19" s="98">
        <v>2511.199999999997</v>
      </c>
      <c r="M19" s="98">
        <f t="shared" si="1"/>
        <v>15512.999999999996</v>
      </c>
      <c r="N19" s="98"/>
      <c r="O19" s="96">
        <v>5000</v>
      </c>
      <c r="P19" s="96">
        <v>5000</v>
      </c>
      <c r="Q19" s="7">
        <v>6000</v>
      </c>
      <c r="R19" s="7"/>
      <c r="S19" s="7"/>
      <c r="T19" s="7"/>
      <c r="U19" s="15" t="s">
        <v>68</v>
      </c>
    </row>
    <row r="20" spans="1:21" ht="18" customHeight="1">
      <c r="A20" s="96">
        <v>19</v>
      </c>
      <c r="B20" s="97" t="s">
        <v>70</v>
      </c>
      <c r="C20" s="98" t="s">
        <v>71</v>
      </c>
      <c r="D20" s="98" t="s">
        <v>72</v>
      </c>
      <c r="E20" s="98">
        <v>11500</v>
      </c>
      <c r="F20" s="98">
        <f t="shared" si="2"/>
        <v>1916.6666666666667</v>
      </c>
      <c r="G20" s="96">
        <v>147.21</v>
      </c>
      <c r="H20" s="96"/>
      <c r="I20" s="98">
        <v>70</v>
      </c>
      <c r="J20" s="22">
        <f t="shared" si="0"/>
        <v>10304.7</v>
      </c>
      <c r="K20" s="22">
        <v>0</v>
      </c>
      <c r="L20" s="98">
        <v>-229.39999999999782</v>
      </c>
      <c r="M20" s="98">
        <f t="shared" si="1"/>
        <v>21575.300000000003</v>
      </c>
      <c r="N20" s="98"/>
      <c r="O20" s="96">
        <v>5000</v>
      </c>
      <c r="P20" s="96">
        <v>5000</v>
      </c>
      <c r="Q20" s="7">
        <v>7000</v>
      </c>
      <c r="R20" s="7"/>
      <c r="S20" s="7"/>
      <c r="T20" s="7"/>
      <c r="U20" s="15" t="s">
        <v>71</v>
      </c>
    </row>
    <row r="21" spans="1:21" ht="18" customHeight="1">
      <c r="A21" s="94">
        <v>20</v>
      </c>
      <c r="B21" s="106" t="s">
        <v>73</v>
      </c>
      <c r="C21" s="98" t="s">
        <v>74</v>
      </c>
      <c r="D21" s="98" t="s">
        <v>58</v>
      </c>
      <c r="E21" s="98">
        <v>11500</v>
      </c>
      <c r="F21" s="98">
        <f t="shared" si="2"/>
        <v>1916.6666666666667</v>
      </c>
      <c r="G21" s="96">
        <v>100.75</v>
      </c>
      <c r="H21" s="96"/>
      <c r="I21" s="98">
        <v>70</v>
      </c>
      <c r="J21" s="22">
        <f t="shared" si="0"/>
        <v>7052.5</v>
      </c>
      <c r="K21" s="22">
        <v>0</v>
      </c>
      <c r="L21" s="98">
        <v>1858.5999999999985</v>
      </c>
      <c r="M21" s="98">
        <f t="shared" si="1"/>
        <v>20411.1</v>
      </c>
      <c r="N21" s="98"/>
      <c r="O21" s="96">
        <v>4000</v>
      </c>
      <c r="P21" s="96">
        <v>4000</v>
      </c>
      <c r="Q21" s="7">
        <v>6500</v>
      </c>
      <c r="R21" s="7"/>
      <c r="S21" s="7"/>
      <c r="T21" s="7"/>
      <c r="U21" s="15" t="s">
        <v>74</v>
      </c>
    </row>
    <row r="22" spans="1:21" ht="18" customHeight="1">
      <c r="A22" s="96">
        <v>21</v>
      </c>
      <c r="B22" s="119" t="s">
        <v>75</v>
      </c>
      <c r="C22" s="120" t="s">
        <v>76</v>
      </c>
      <c r="D22" s="98" t="s">
        <v>58</v>
      </c>
      <c r="E22" s="98">
        <v>11500</v>
      </c>
      <c r="F22" s="98">
        <f t="shared" si="2"/>
        <v>1916.6666666666667</v>
      </c>
      <c r="G22" s="96">
        <v>122.88</v>
      </c>
      <c r="H22" s="96"/>
      <c r="I22" s="98">
        <v>70</v>
      </c>
      <c r="J22" s="22">
        <f t="shared" si="0"/>
        <v>8601.6</v>
      </c>
      <c r="K22" s="22">
        <v>0</v>
      </c>
      <c r="L22" s="98">
        <v>-947.2000000000007</v>
      </c>
      <c r="M22" s="98">
        <f t="shared" si="1"/>
        <v>19154.399999999998</v>
      </c>
      <c r="N22" s="98"/>
      <c r="O22" s="96">
        <v>4000</v>
      </c>
      <c r="P22" s="96">
        <v>4000</v>
      </c>
      <c r="Q22" s="7">
        <v>6500</v>
      </c>
      <c r="R22" s="7"/>
      <c r="S22" s="7"/>
      <c r="T22" s="7"/>
      <c r="U22" s="121" t="s">
        <v>76</v>
      </c>
    </row>
    <row r="23" spans="1:21" ht="18.75" customHeight="1">
      <c r="A23" s="96">
        <v>22</v>
      </c>
      <c r="B23" s="97" t="s">
        <v>77</v>
      </c>
      <c r="C23" s="98" t="s">
        <v>78</v>
      </c>
      <c r="D23" s="98" t="s">
        <v>79</v>
      </c>
      <c r="E23" s="98">
        <v>9000</v>
      </c>
      <c r="F23" s="98">
        <f t="shared" si="2"/>
        <v>1500</v>
      </c>
      <c r="G23" s="96">
        <v>152.52</v>
      </c>
      <c r="H23" s="96"/>
      <c r="I23" s="98">
        <v>50</v>
      </c>
      <c r="J23" s="22">
        <f t="shared" si="0"/>
        <v>7626.000000000001</v>
      </c>
      <c r="K23" s="22">
        <v>0</v>
      </c>
      <c r="L23" s="98">
        <v>-1310.5</v>
      </c>
      <c r="M23" s="98">
        <f t="shared" si="1"/>
        <v>15315.5</v>
      </c>
      <c r="N23" s="98"/>
      <c r="O23" s="96">
        <v>3000</v>
      </c>
      <c r="P23" s="96">
        <v>3000</v>
      </c>
      <c r="Q23" s="7">
        <v>6500</v>
      </c>
      <c r="R23" s="7"/>
      <c r="S23" s="7"/>
      <c r="T23" s="7"/>
      <c r="U23" s="15" t="s">
        <v>78</v>
      </c>
    </row>
    <row r="24" spans="1:21" ht="18" customHeight="1">
      <c r="A24" s="94">
        <v>23</v>
      </c>
      <c r="B24" s="97" t="s">
        <v>80</v>
      </c>
      <c r="C24" s="98" t="s">
        <v>81</v>
      </c>
      <c r="D24" s="98" t="s">
        <v>69</v>
      </c>
      <c r="E24" s="98">
        <v>10500</v>
      </c>
      <c r="F24" s="98">
        <f t="shared" si="2"/>
        <v>1750</v>
      </c>
      <c r="G24" s="96">
        <v>251.57</v>
      </c>
      <c r="H24" s="96"/>
      <c r="I24" s="98">
        <v>70</v>
      </c>
      <c r="J24" s="22">
        <f t="shared" si="0"/>
        <v>17609.899999999998</v>
      </c>
      <c r="K24" s="22">
        <v>0</v>
      </c>
      <c r="L24" s="98">
        <v>-1770.5999999999985</v>
      </c>
      <c r="M24" s="98">
        <f t="shared" si="1"/>
        <v>26339.3</v>
      </c>
      <c r="N24" s="98"/>
      <c r="O24" s="96">
        <v>3500</v>
      </c>
      <c r="P24" s="96">
        <v>3500</v>
      </c>
      <c r="Q24" s="7">
        <v>7800</v>
      </c>
      <c r="R24" s="7"/>
      <c r="S24" s="7"/>
      <c r="T24" s="7"/>
      <c r="U24" s="15" t="s">
        <v>81</v>
      </c>
    </row>
    <row r="25" spans="1:21" ht="18" customHeight="1">
      <c r="A25" s="96">
        <v>24</v>
      </c>
      <c r="B25" s="97" t="s">
        <v>82</v>
      </c>
      <c r="C25" s="98" t="s">
        <v>83</v>
      </c>
      <c r="D25" s="98" t="s">
        <v>84</v>
      </c>
      <c r="E25" s="98">
        <v>9000</v>
      </c>
      <c r="F25" s="98">
        <f t="shared" si="2"/>
        <v>1500</v>
      </c>
      <c r="G25" s="96">
        <v>135.97</v>
      </c>
      <c r="H25" s="96"/>
      <c r="I25" s="98">
        <v>50</v>
      </c>
      <c r="J25" s="22">
        <f t="shared" si="0"/>
        <v>6798.5</v>
      </c>
      <c r="K25" s="22">
        <v>0</v>
      </c>
      <c r="L25" s="98">
        <v>-762</v>
      </c>
      <c r="M25" s="98">
        <f t="shared" si="1"/>
        <v>15036.5</v>
      </c>
      <c r="N25" s="98"/>
      <c r="O25" s="96">
        <v>3000</v>
      </c>
      <c r="P25" s="96">
        <v>3000</v>
      </c>
      <c r="Q25" s="7">
        <v>6000</v>
      </c>
      <c r="R25" s="7"/>
      <c r="S25" s="7"/>
      <c r="T25" s="7"/>
      <c r="U25" s="15" t="s">
        <v>83</v>
      </c>
    </row>
    <row r="26" spans="1:21" ht="18" customHeight="1">
      <c r="A26" s="96">
        <v>25</v>
      </c>
      <c r="B26" s="97" t="s">
        <v>85</v>
      </c>
      <c r="C26" s="98" t="s">
        <v>86</v>
      </c>
      <c r="D26" s="98" t="s">
        <v>72</v>
      </c>
      <c r="E26" s="98">
        <v>11500</v>
      </c>
      <c r="F26" s="98">
        <f t="shared" si="2"/>
        <v>1916.6666666666667</v>
      </c>
      <c r="G26" s="96">
        <v>26.88</v>
      </c>
      <c r="H26" s="96"/>
      <c r="I26" s="98">
        <v>70</v>
      </c>
      <c r="J26" s="22">
        <f t="shared" si="0"/>
        <v>1881.6</v>
      </c>
      <c r="K26" s="22">
        <v>0</v>
      </c>
      <c r="L26" s="98">
        <v>4782.800000000003</v>
      </c>
      <c r="M26" s="98">
        <f t="shared" si="1"/>
        <v>18164.4</v>
      </c>
      <c r="N26" s="98"/>
      <c r="O26" s="96">
        <v>5000</v>
      </c>
      <c r="P26" s="96">
        <v>5000</v>
      </c>
      <c r="Q26" s="7">
        <v>6000</v>
      </c>
      <c r="R26" s="7"/>
      <c r="S26" s="7"/>
      <c r="T26" s="7"/>
      <c r="U26" s="15" t="s">
        <v>86</v>
      </c>
    </row>
    <row r="27" spans="1:21" ht="18" customHeight="1">
      <c r="A27" s="94">
        <v>26</v>
      </c>
      <c r="B27" s="97" t="s">
        <v>87</v>
      </c>
      <c r="C27" s="98" t="s">
        <v>88</v>
      </c>
      <c r="D27" s="98" t="s">
        <v>89</v>
      </c>
      <c r="E27" s="98">
        <v>8000</v>
      </c>
      <c r="F27" s="98">
        <f t="shared" si="2"/>
        <v>1333.3333333333333</v>
      </c>
      <c r="G27" s="96">
        <v>58.8</v>
      </c>
      <c r="H27" s="96"/>
      <c r="I27" s="98">
        <v>50</v>
      </c>
      <c r="J27" s="22">
        <f t="shared" si="0"/>
        <v>2940</v>
      </c>
      <c r="K27" s="22">
        <v>0</v>
      </c>
      <c r="L27" s="98">
        <v>-464</v>
      </c>
      <c r="M27" s="98">
        <f t="shared" si="1"/>
        <v>10476</v>
      </c>
      <c r="N27" s="98"/>
      <c r="O27" s="96">
        <v>3500</v>
      </c>
      <c r="P27" s="96">
        <v>3500</v>
      </c>
      <c r="Q27" s="7">
        <v>5500</v>
      </c>
      <c r="R27" s="7"/>
      <c r="S27" s="7"/>
      <c r="T27" s="7"/>
      <c r="U27" s="15" t="s">
        <v>88</v>
      </c>
    </row>
    <row r="28" spans="1:21" ht="18" customHeight="1">
      <c r="A28" s="96">
        <v>27</v>
      </c>
      <c r="B28" s="97" t="s">
        <v>90</v>
      </c>
      <c r="C28" s="98" t="s">
        <v>91</v>
      </c>
      <c r="D28" s="98" t="s">
        <v>66</v>
      </c>
      <c r="E28" s="98">
        <v>10500</v>
      </c>
      <c r="F28" s="98">
        <f t="shared" si="2"/>
        <v>1750</v>
      </c>
      <c r="G28" s="105">
        <v>286.53</v>
      </c>
      <c r="H28" s="96"/>
      <c r="I28" s="98">
        <v>70</v>
      </c>
      <c r="J28" s="22">
        <f t="shared" si="0"/>
        <v>20057.1</v>
      </c>
      <c r="K28" s="22">
        <v>0</v>
      </c>
      <c r="L28" s="98">
        <v>3282.1</v>
      </c>
      <c r="M28" s="98">
        <f t="shared" si="1"/>
        <v>33839.2</v>
      </c>
      <c r="N28" s="98"/>
      <c r="O28" s="96">
        <v>5000</v>
      </c>
      <c r="P28" s="96">
        <v>5000</v>
      </c>
      <c r="Q28" s="7">
        <v>8000</v>
      </c>
      <c r="R28" s="7"/>
      <c r="S28" s="7"/>
      <c r="T28" s="7"/>
      <c r="U28" s="15" t="s">
        <v>91</v>
      </c>
    </row>
    <row r="29" spans="1:21" ht="18" customHeight="1">
      <c r="A29" s="96">
        <v>28</v>
      </c>
      <c r="B29" s="97" t="s">
        <v>92</v>
      </c>
      <c r="C29" s="98" t="s">
        <v>93</v>
      </c>
      <c r="D29" s="98" t="s">
        <v>61</v>
      </c>
      <c r="E29" s="98">
        <v>13000</v>
      </c>
      <c r="F29" s="98">
        <f t="shared" si="2"/>
        <v>2166.6666666666665</v>
      </c>
      <c r="G29" s="96">
        <v>264.97</v>
      </c>
      <c r="H29" s="96"/>
      <c r="I29" s="98">
        <v>70</v>
      </c>
      <c r="J29" s="22">
        <f t="shared" si="0"/>
        <v>18547.9</v>
      </c>
      <c r="K29" s="22">
        <v>0</v>
      </c>
      <c r="L29" s="98">
        <v>-839.7000000000007</v>
      </c>
      <c r="M29" s="98">
        <f t="shared" si="1"/>
        <v>30708.2</v>
      </c>
      <c r="N29" s="98"/>
      <c r="O29" s="96">
        <v>3500</v>
      </c>
      <c r="P29" s="96">
        <v>3500</v>
      </c>
      <c r="Q29" s="7">
        <v>9000</v>
      </c>
      <c r="R29" s="7"/>
      <c r="S29" s="7"/>
      <c r="T29" s="7"/>
      <c r="U29" s="15" t="s">
        <v>93</v>
      </c>
    </row>
    <row r="30" spans="1:21" ht="18" customHeight="1">
      <c r="A30" s="94">
        <v>29</v>
      </c>
      <c r="B30" s="97" t="s">
        <v>94</v>
      </c>
      <c r="C30" s="98" t="s">
        <v>95</v>
      </c>
      <c r="D30" s="98" t="s">
        <v>61</v>
      </c>
      <c r="E30" s="98">
        <v>13000</v>
      </c>
      <c r="F30" s="98">
        <f t="shared" si="2"/>
        <v>2166.6666666666665</v>
      </c>
      <c r="G30" s="105">
        <v>135.62</v>
      </c>
      <c r="H30" s="96"/>
      <c r="I30" s="98">
        <v>70</v>
      </c>
      <c r="J30" s="22">
        <f t="shared" si="0"/>
        <v>9493.4</v>
      </c>
      <c r="K30" s="22">
        <v>0</v>
      </c>
      <c r="L30" s="98">
        <v>8143.0999999999985</v>
      </c>
      <c r="M30" s="98">
        <f t="shared" si="1"/>
        <v>30636.5</v>
      </c>
      <c r="N30" s="98"/>
      <c r="O30" s="96">
        <v>5000</v>
      </c>
      <c r="P30" s="96">
        <v>5000</v>
      </c>
      <c r="Q30" s="7">
        <v>8000</v>
      </c>
      <c r="R30" s="7"/>
      <c r="S30" s="7"/>
      <c r="T30" s="7"/>
      <c r="U30" s="15" t="s">
        <v>95</v>
      </c>
    </row>
    <row r="31" spans="1:21" ht="18" customHeight="1">
      <c r="A31" s="96">
        <v>30</v>
      </c>
      <c r="B31" s="97" t="s">
        <v>96</v>
      </c>
      <c r="C31" s="98" t="s">
        <v>97</v>
      </c>
      <c r="D31" s="98" t="s">
        <v>79</v>
      </c>
      <c r="E31" s="98">
        <v>9000</v>
      </c>
      <c r="F31" s="98">
        <f t="shared" si="2"/>
        <v>1500</v>
      </c>
      <c r="G31" s="96">
        <v>84.43</v>
      </c>
      <c r="H31" s="96">
        <v>21.88</v>
      </c>
      <c r="I31" s="98">
        <v>50</v>
      </c>
      <c r="J31" s="22">
        <f t="shared" si="0"/>
        <v>5315.5</v>
      </c>
      <c r="K31" s="22">
        <v>0</v>
      </c>
      <c r="L31" s="98">
        <v>2383.4999999999964</v>
      </c>
      <c r="M31" s="98">
        <f t="shared" si="1"/>
        <v>16698.999999999996</v>
      </c>
      <c r="N31" s="98"/>
      <c r="O31" s="96">
        <v>4000</v>
      </c>
      <c r="P31" s="96">
        <v>4000</v>
      </c>
      <c r="Q31" s="7">
        <v>6000</v>
      </c>
      <c r="R31" s="7"/>
      <c r="S31" s="7"/>
      <c r="T31" s="7"/>
      <c r="U31" s="15" t="s">
        <v>97</v>
      </c>
    </row>
    <row r="32" spans="1:21" ht="18" customHeight="1">
      <c r="A32" s="96">
        <v>31</v>
      </c>
      <c r="B32" s="97" t="s">
        <v>98</v>
      </c>
      <c r="C32" s="98" t="s">
        <v>99</v>
      </c>
      <c r="D32" s="98" t="s">
        <v>66</v>
      </c>
      <c r="E32" s="98">
        <v>10500</v>
      </c>
      <c r="F32" s="98">
        <f t="shared" si="2"/>
        <v>1750</v>
      </c>
      <c r="G32" s="96">
        <v>68.74</v>
      </c>
      <c r="H32" s="96"/>
      <c r="I32" s="98">
        <v>70</v>
      </c>
      <c r="J32" s="22">
        <f t="shared" si="0"/>
        <v>4811.799999999999</v>
      </c>
      <c r="K32" s="22">
        <v>0</v>
      </c>
      <c r="L32" s="98">
        <v>0</v>
      </c>
      <c r="M32" s="98">
        <f t="shared" si="1"/>
        <v>15311.8</v>
      </c>
      <c r="N32" s="98"/>
      <c r="O32" s="96">
        <v>3500</v>
      </c>
      <c r="P32" s="96">
        <v>3500</v>
      </c>
      <c r="Q32" s="7">
        <v>6000</v>
      </c>
      <c r="R32" s="7"/>
      <c r="S32" s="7"/>
      <c r="T32" s="7"/>
      <c r="U32" s="15" t="s">
        <v>99</v>
      </c>
    </row>
    <row r="33" spans="1:21" ht="18" customHeight="1">
      <c r="A33" s="94">
        <v>32</v>
      </c>
      <c r="B33" s="97" t="s">
        <v>100</v>
      </c>
      <c r="C33" s="98" t="s">
        <v>101</v>
      </c>
      <c r="D33" s="98" t="s">
        <v>102</v>
      </c>
      <c r="E33" s="98">
        <v>8000</v>
      </c>
      <c r="F33" s="98">
        <f t="shared" si="2"/>
        <v>1333.3333333333333</v>
      </c>
      <c r="G33" s="96">
        <v>223.66</v>
      </c>
      <c r="H33" s="96"/>
      <c r="I33" s="98">
        <v>50</v>
      </c>
      <c r="J33" s="22">
        <f t="shared" si="0"/>
        <v>11183</v>
      </c>
      <c r="K33" s="22">
        <v>0</v>
      </c>
      <c r="L33" s="98">
        <v>-88</v>
      </c>
      <c r="M33" s="98">
        <f t="shared" si="1"/>
        <v>19095</v>
      </c>
      <c r="N33" s="98"/>
      <c r="O33" s="96">
        <v>3500</v>
      </c>
      <c r="P33" s="96">
        <v>3500</v>
      </c>
      <c r="Q33" s="7">
        <v>6500</v>
      </c>
      <c r="R33" s="7"/>
      <c r="S33" s="7"/>
      <c r="T33" s="7"/>
      <c r="U33" s="15" t="s">
        <v>101</v>
      </c>
    </row>
    <row r="34" spans="1:21" ht="18" customHeight="1">
      <c r="A34" s="96">
        <v>33</v>
      </c>
      <c r="B34" s="97" t="s">
        <v>103</v>
      </c>
      <c r="C34" s="101" t="s">
        <v>104</v>
      </c>
      <c r="D34" s="98" t="s">
        <v>79</v>
      </c>
      <c r="E34" s="98">
        <v>9000</v>
      </c>
      <c r="F34" s="98">
        <f t="shared" si="2"/>
        <v>1500</v>
      </c>
      <c r="G34" s="96">
        <v>257.32</v>
      </c>
      <c r="H34" s="96"/>
      <c r="I34" s="98">
        <v>50</v>
      </c>
      <c r="J34" s="22">
        <f t="shared" si="0"/>
        <v>12866</v>
      </c>
      <c r="K34" s="22">
        <v>0</v>
      </c>
      <c r="L34" s="98">
        <v>989.5</v>
      </c>
      <c r="M34" s="98">
        <f t="shared" si="1"/>
        <v>22855.5</v>
      </c>
      <c r="N34" s="98"/>
      <c r="O34" s="96">
        <v>3500</v>
      </c>
      <c r="P34" s="96">
        <v>3500</v>
      </c>
      <c r="Q34" s="7">
        <v>7000</v>
      </c>
      <c r="R34" s="7"/>
      <c r="S34" s="7"/>
      <c r="T34" s="7"/>
      <c r="U34" s="17" t="s">
        <v>104</v>
      </c>
    </row>
    <row r="35" spans="1:21" ht="18" customHeight="1">
      <c r="A35" s="96">
        <v>34</v>
      </c>
      <c r="B35" s="97" t="s">
        <v>105</v>
      </c>
      <c r="C35" s="98" t="s">
        <v>106</v>
      </c>
      <c r="D35" s="98" t="s">
        <v>69</v>
      </c>
      <c r="E35" s="98">
        <v>10500</v>
      </c>
      <c r="F35" s="98">
        <f t="shared" si="2"/>
        <v>1750</v>
      </c>
      <c r="G35" s="96">
        <v>182.7</v>
      </c>
      <c r="H35" s="96"/>
      <c r="I35" s="98">
        <v>50</v>
      </c>
      <c r="J35" s="22">
        <f t="shared" si="0"/>
        <v>9135</v>
      </c>
      <c r="K35" s="22">
        <v>0</v>
      </c>
      <c r="L35" s="98">
        <v>-1983</v>
      </c>
      <c r="M35" s="98">
        <f t="shared" si="1"/>
        <v>17652</v>
      </c>
      <c r="N35" s="98"/>
      <c r="O35" s="96">
        <v>3500</v>
      </c>
      <c r="P35" s="96">
        <v>3500</v>
      </c>
      <c r="Q35" s="7">
        <v>6500</v>
      </c>
      <c r="R35" s="7"/>
      <c r="S35" s="7"/>
      <c r="T35" s="7"/>
      <c r="U35" s="15" t="s">
        <v>106</v>
      </c>
    </row>
    <row r="36" spans="1:21" ht="18" customHeight="1">
      <c r="A36" s="94">
        <v>35</v>
      </c>
      <c r="B36" s="99" t="s">
        <v>107</v>
      </c>
      <c r="C36" s="98" t="s">
        <v>108</v>
      </c>
      <c r="D36" s="98" t="s">
        <v>102</v>
      </c>
      <c r="E36" s="98">
        <v>8000</v>
      </c>
      <c r="F36" s="98">
        <f t="shared" si="2"/>
        <v>1333.3333333333333</v>
      </c>
      <c r="G36" s="96">
        <v>88.58</v>
      </c>
      <c r="H36" s="96"/>
      <c r="I36" s="98">
        <v>50</v>
      </c>
      <c r="J36" s="22">
        <f t="shared" si="0"/>
        <v>4429</v>
      </c>
      <c r="K36" s="22">
        <v>0</v>
      </c>
      <c r="L36" s="98">
        <v>-1387.5</v>
      </c>
      <c r="M36" s="98">
        <f t="shared" si="1"/>
        <v>11041.5</v>
      </c>
      <c r="N36" s="98"/>
      <c r="O36" s="96">
        <v>2500</v>
      </c>
      <c r="P36" s="96">
        <v>2500</v>
      </c>
      <c r="Q36" s="7">
        <v>5200</v>
      </c>
      <c r="R36" s="7"/>
      <c r="S36" s="7"/>
      <c r="T36" s="7"/>
      <c r="U36" s="15" t="s">
        <v>108</v>
      </c>
    </row>
    <row r="37" spans="1:21" ht="18" customHeight="1">
      <c r="A37" s="96">
        <v>36</v>
      </c>
      <c r="B37" s="97" t="s">
        <v>109</v>
      </c>
      <c r="C37" s="98" t="s">
        <v>110</v>
      </c>
      <c r="D37" s="98" t="s">
        <v>66</v>
      </c>
      <c r="E37" s="98">
        <v>10500</v>
      </c>
      <c r="F37" s="98">
        <f t="shared" si="2"/>
        <v>1750</v>
      </c>
      <c r="G37" s="96">
        <v>93.73</v>
      </c>
      <c r="H37" s="96"/>
      <c r="I37" s="98">
        <v>70</v>
      </c>
      <c r="J37" s="22">
        <f t="shared" si="0"/>
        <v>6561.1</v>
      </c>
      <c r="K37" s="22">
        <v>0</v>
      </c>
      <c r="L37" s="98">
        <v>-537.7000000000007</v>
      </c>
      <c r="M37" s="98">
        <f t="shared" si="1"/>
        <v>16523.399999999998</v>
      </c>
      <c r="N37" s="98"/>
      <c r="O37" s="96">
        <v>3500</v>
      </c>
      <c r="P37" s="96">
        <v>3500</v>
      </c>
      <c r="Q37" s="7">
        <v>6000</v>
      </c>
      <c r="R37" s="7"/>
      <c r="S37" s="7"/>
      <c r="T37" s="7"/>
      <c r="U37" s="15" t="s">
        <v>110</v>
      </c>
    </row>
    <row r="38" spans="1:21" ht="31.5" customHeight="1">
      <c r="A38" s="96">
        <v>37</v>
      </c>
      <c r="B38" s="97" t="s">
        <v>111</v>
      </c>
      <c r="C38" s="101" t="s">
        <v>112</v>
      </c>
      <c r="D38" s="98" t="s">
        <v>66</v>
      </c>
      <c r="E38" s="98">
        <v>10500</v>
      </c>
      <c r="F38" s="98">
        <f t="shared" si="2"/>
        <v>1750</v>
      </c>
      <c r="G38" s="96">
        <v>76.93</v>
      </c>
      <c r="H38" s="96"/>
      <c r="I38" s="98">
        <v>70</v>
      </c>
      <c r="J38" s="22">
        <f t="shared" si="0"/>
        <v>5385.1</v>
      </c>
      <c r="K38" s="22">
        <v>0</v>
      </c>
      <c r="L38" s="98">
        <v>2215.5</v>
      </c>
      <c r="M38" s="98">
        <f t="shared" si="1"/>
        <v>18100.6</v>
      </c>
      <c r="N38" s="98"/>
      <c r="O38" s="96">
        <v>5800</v>
      </c>
      <c r="P38" s="96">
        <v>5800</v>
      </c>
      <c r="Q38" s="7">
        <v>6000</v>
      </c>
      <c r="R38" s="7"/>
      <c r="S38" s="7"/>
      <c r="T38" s="7"/>
      <c r="U38" s="17" t="s">
        <v>112</v>
      </c>
    </row>
    <row r="39" spans="1:21" ht="18" customHeight="1">
      <c r="A39" s="94">
        <v>38</v>
      </c>
      <c r="B39" s="100" t="s">
        <v>113</v>
      </c>
      <c r="C39" s="98" t="s">
        <v>114</v>
      </c>
      <c r="D39" s="98" t="s">
        <v>115</v>
      </c>
      <c r="E39" s="98">
        <v>6000</v>
      </c>
      <c r="F39" s="98">
        <f t="shared" si="2"/>
        <v>1000</v>
      </c>
      <c r="G39" s="96">
        <v>226.49</v>
      </c>
      <c r="H39" s="96"/>
      <c r="I39" s="98">
        <v>40</v>
      </c>
      <c r="J39" s="22">
        <f t="shared" si="0"/>
        <v>9059.6</v>
      </c>
      <c r="K39" s="22">
        <v>0</v>
      </c>
      <c r="L39" s="98">
        <v>3523.199999999997</v>
      </c>
      <c r="M39" s="98">
        <f t="shared" si="1"/>
        <v>18582.799999999996</v>
      </c>
      <c r="N39" s="98"/>
      <c r="O39" s="96">
        <v>3500</v>
      </c>
      <c r="P39" s="96">
        <v>3500</v>
      </c>
      <c r="Q39" s="7">
        <v>6000</v>
      </c>
      <c r="R39" s="7"/>
      <c r="S39" s="7"/>
      <c r="T39" s="7"/>
      <c r="U39" s="15" t="s">
        <v>114</v>
      </c>
    </row>
    <row r="40" spans="1:21" ht="18" customHeight="1">
      <c r="A40" s="96">
        <v>39</v>
      </c>
      <c r="B40" s="100" t="s">
        <v>116</v>
      </c>
      <c r="C40" s="95" t="s">
        <v>117</v>
      </c>
      <c r="D40" s="98" t="s">
        <v>115</v>
      </c>
      <c r="E40" s="98">
        <v>6000</v>
      </c>
      <c r="F40" s="98">
        <f t="shared" si="2"/>
        <v>1000</v>
      </c>
      <c r="G40" s="96">
        <v>157.22</v>
      </c>
      <c r="H40" s="96"/>
      <c r="I40" s="98">
        <v>40</v>
      </c>
      <c r="J40" s="22">
        <f t="shared" si="0"/>
        <v>6288.8</v>
      </c>
      <c r="K40" s="22">
        <v>0</v>
      </c>
      <c r="L40" s="98">
        <v>-1166.3999999999996</v>
      </c>
      <c r="M40" s="98">
        <f t="shared" si="1"/>
        <v>11122.4</v>
      </c>
      <c r="N40" s="98"/>
      <c r="O40" s="96">
        <v>2500</v>
      </c>
      <c r="P40" s="96">
        <v>2500</v>
      </c>
      <c r="Q40" s="7">
        <v>5000</v>
      </c>
      <c r="R40" s="7"/>
      <c r="S40" s="7"/>
      <c r="T40" s="7"/>
      <c r="U40" s="6" t="s">
        <v>117</v>
      </c>
    </row>
    <row r="41" spans="1:21" ht="26.25" customHeight="1">
      <c r="A41" s="96">
        <v>40</v>
      </c>
      <c r="B41" s="100" t="s">
        <v>118</v>
      </c>
      <c r="C41" s="95" t="s">
        <v>119</v>
      </c>
      <c r="D41" s="98" t="s">
        <v>79</v>
      </c>
      <c r="E41" s="98">
        <v>9000</v>
      </c>
      <c r="F41" s="98">
        <f t="shared" si="2"/>
        <v>1500</v>
      </c>
      <c r="G41" s="96">
        <v>166.37</v>
      </c>
      <c r="H41" s="96">
        <v>37</v>
      </c>
      <c r="I41" s="98">
        <v>50</v>
      </c>
      <c r="J41" s="22">
        <f t="shared" si="0"/>
        <v>10168.5</v>
      </c>
      <c r="K41" s="22">
        <v>0</v>
      </c>
      <c r="L41" s="98">
        <v>-317.5</v>
      </c>
      <c r="M41" s="98">
        <f t="shared" si="1"/>
        <v>18851</v>
      </c>
      <c r="N41" s="98"/>
      <c r="O41" s="96">
        <v>2500</v>
      </c>
      <c r="P41" s="96">
        <v>2500</v>
      </c>
      <c r="Q41" s="7">
        <v>6500</v>
      </c>
      <c r="R41" s="7"/>
      <c r="S41" s="7"/>
      <c r="T41" s="7"/>
      <c r="U41" s="6" t="s">
        <v>119</v>
      </c>
    </row>
    <row r="42" spans="1:21" ht="26.25" customHeight="1">
      <c r="A42" s="94">
        <v>41</v>
      </c>
      <c r="B42" s="100">
        <v>20150076</v>
      </c>
      <c r="C42" s="95" t="s">
        <v>120</v>
      </c>
      <c r="D42" s="98" t="s">
        <v>79</v>
      </c>
      <c r="E42" s="98">
        <v>9000</v>
      </c>
      <c r="F42" s="98">
        <f t="shared" si="2"/>
        <v>1500</v>
      </c>
      <c r="G42" s="96">
        <v>241.77</v>
      </c>
      <c r="H42" s="96"/>
      <c r="I42" s="98">
        <v>50</v>
      </c>
      <c r="J42" s="22">
        <f t="shared" si="0"/>
        <v>12088.5</v>
      </c>
      <c r="K42" s="22">
        <v>0</v>
      </c>
      <c r="L42" s="98">
        <v>9761.400000000001</v>
      </c>
      <c r="M42" s="98">
        <f t="shared" si="1"/>
        <v>30849.9</v>
      </c>
      <c r="N42" s="98"/>
      <c r="O42" s="96">
        <v>5000</v>
      </c>
      <c r="P42" s="96">
        <v>5000</v>
      </c>
      <c r="Q42" s="7">
        <v>8000</v>
      </c>
      <c r="R42" s="7"/>
      <c r="S42" s="7"/>
      <c r="T42" s="7"/>
      <c r="U42" s="6" t="s">
        <v>120</v>
      </c>
    </row>
    <row r="43" spans="1:21" ht="27" customHeight="1">
      <c r="A43" s="96">
        <v>42</v>
      </c>
      <c r="B43" s="100" t="s">
        <v>121</v>
      </c>
      <c r="C43" s="95" t="s">
        <v>122</v>
      </c>
      <c r="D43" s="98" t="s">
        <v>123</v>
      </c>
      <c r="E43" s="98">
        <v>6000</v>
      </c>
      <c r="F43" s="98">
        <f t="shared" si="2"/>
        <v>1000</v>
      </c>
      <c r="G43" s="105">
        <v>283.19</v>
      </c>
      <c r="H43" s="96"/>
      <c r="I43" s="98">
        <v>40</v>
      </c>
      <c r="J43" s="22">
        <f t="shared" si="0"/>
        <v>11327.6</v>
      </c>
      <c r="K43" s="22">
        <v>0</v>
      </c>
      <c r="L43" s="98">
        <v>2845.5999999999985</v>
      </c>
      <c r="M43" s="98">
        <f t="shared" si="1"/>
        <v>20173.199999999997</v>
      </c>
      <c r="N43" s="98"/>
      <c r="O43" s="96">
        <v>4000</v>
      </c>
      <c r="P43" s="96">
        <v>4000</v>
      </c>
      <c r="Q43" s="7">
        <v>6500</v>
      </c>
      <c r="R43" s="7"/>
      <c r="S43" s="7"/>
      <c r="T43" s="7"/>
      <c r="U43" s="6" t="s">
        <v>122</v>
      </c>
    </row>
    <row r="44" spans="1:21" ht="24.75" customHeight="1">
      <c r="A44" s="96">
        <v>43</v>
      </c>
      <c r="B44" s="95">
        <v>20160047</v>
      </c>
      <c r="C44" s="95" t="s">
        <v>124</v>
      </c>
      <c r="D44" s="98" t="s">
        <v>125</v>
      </c>
      <c r="E44" s="98">
        <v>16500</v>
      </c>
      <c r="F44" s="98">
        <f t="shared" si="2"/>
        <v>2750</v>
      </c>
      <c r="G44" s="105">
        <v>335.32</v>
      </c>
      <c r="H44" s="96"/>
      <c r="I44" s="98">
        <v>90</v>
      </c>
      <c r="J44" s="22">
        <f t="shared" si="0"/>
        <v>30178.8</v>
      </c>
      <c r="K44" s="22">
        <v>0</v>
      </c>
      <c r="L44" s="98">
        <v>-1285.0999999999985</v>
      </c>
      <c r="M44" s="98">
        <f t="shared" si="1"/>
        <v>45393.700000000004</v>
      </c>
      <c r="N44" s="98"/>
      <c r="O44" s="96">
        <v>3500</v>
      </c>
      <c r="P44" s="96">
        <v>3500</v>
      </c>
      <c r="Q44" s="7">
        <v>8000</v>
      </c>
      <c r="R44" s="7"/>
      <c r="S44" s="7"/>
      <c r="T44" s="7"/>
      <c r="U44" s="6" t="s">
        <v>124</v>
      </c>
    </row>
    <row r="45" spans="1:21" ht="26.25" customHeight="1">
      <c r="A45" s="94">
        <v>44</v>
      </c>
      <c r="B45" s="109" t="s">
        <v>126</v>
      </c>
      <c r="C45" s="95" t="s">
        <v>127</v>
      </c>
      <c r="D45" s="98" t="s">
        <v>128</v>
      </c>
      <c r="E45" s="98">
        <v>10500</v>
      </c>
      <c r="F45" s="98">
        <f t="shared" si="2"/>
        <v>1750</v>
      </c>
      <c r="G45" s="105">
        <v>409.59</v>
      </c>
      <c r="H45" s="96"/>
      <c r="I45" s="98">
        <v>70</v>
      </c>
      <c r="J45" s="22">
        <f t="shared" si="0"/>
        <v>28671.3</v>
      </c>
      <c r="K45" s="22">
        <v>0</v>
      </c>
      <c r="L45" s="98">
        <v>-7000</v>
      </c>
      <c r="M45" s="98">
        <f t="shared" si="1"/>
        <v>32171.300000000003</v>
      </c>
      <c r="N45" s="98"/>
      <c r="O45" s="96">
        <v>0</v>
      </c>
      <c r="P45" s="96">
        <v>0</v>
      </c>
      <c r="Q45" s="7">
        <v>8000</v>
      </c>
      <c r="R45" s="7"/>
      <c r="S45" s="7"/>
      <c r="T45" s="7"/>
      <c r="U45" s="6" t="s">
        <v>127</v>
      </c>
    </row>
    <row r="46" spans="1:21" ht="25.5" customHeight="1">
      <c r="A46" s="96">
        <v>45</v>
      </c>
      <c r="B46" s="109" t="s">
        <v>129</v>
      </c>
      <c r="C46" s="95" t="s">
        <v>130</v>
      </c>
      <c r="D46" s="98" t="s">
        <v>128</v>
      </c>
      <c r="E46" s="98">
        <v>10500</v>
      </c>
      <c r="F46" s="98">
        <f t="shared" si="2"/>
        <v>1750</v>
      </c>
      <c r="G46" s="96">
        <v>91.26</v>
      </c>
      <c r="H46" s="96"/>
      <c r="I46" s="98">
        <v>70</v>
      </c>
      <c r="J46" s="22">
        <f t="shared" si="0"/>
        <v>6388.200000000001</v>
      </c>
      <c r="K46" s="22">
        <v>0</v>
      </c>
      <c r="L46" s="98">
        <v>350</v>
      </c>
      <c r="M46" s="98">
        <f t="shared" si="1"/>
        <v>17238.2</v>
      </c>
      <c r="N46" s="98"/>
      <c r="O46" s="96">
        <v>5000</v>
      </c>
      <c r="P46" s="96">
        <v>5000</v>
      </c>
      <c r="Q46" s="7">
        <v>6000</v>
      </c>
      <c r="R46" s="7"/>
      <c r="S46" s="7"/>
      <c r="T46" s="7"/>
      <c r="U46" s="6" t="s">
        <v>130</v>
      </c>
    </row>
    <row r="47" spans="1:21" ht="29.25" customHeight="1">
      <c r="A47" s="96">
        <v>46</v>
      </c>
      <c r="B47" s="109" t="s">
        <v>131</v>
      </c>
      <c r="C47" s="95" t="s">
        <v>132</v>
      </c>
      <c r="D47" s="98" t="s">
        <v>128</v>
      </c>
      <c r="E47" s="98">
        <v>10500</v>
      </c>
      <c r="F47" s="98">
        <f t="shared" si="2"/>
        <v>1750</v>
      </c>
      <c r="G47" s="105">
        <v>258.57</v>
      </c>
      <c r="H47" s="96"/>
      <c r="I47" s="98">
        <v>70</v>
      </c>
      <c r="J47" s="22">
        <f t="shared" si="0"/>
        <v>18099.899999999998</v>
      </c>
      <c r="K47" s="22">
        <v>0</v>
      </c>
      <c r="L47" s="98">
        <v>3638.5999999999985</v>
      </c>
      <c r="M47" s="98">
        <f t="shared" si="1"/>
        <v>32238.499999999996</v>
      </c>
      <c r="N47" s="98"/>
      <c r="O47" s="96">
        <v>4000</v>
      </c>
      <c r="P47" s="96">
        <v>4000</v>
      </c>
      <c r="Q47" s="7">
        <v>8000</v>
      </c>
      <c r="R47" s="7"/>
      <c r="S47" s="7"/>
      <c r="T47" s="7"/>
      <c r="U47" s="6" t="s">
        <v>132</v>
      </c>
    </row>
    <row r="48" spans="1:21" ht="27.75" customHeight="1">
      <c r="A48" s="94">
        <v>47</v>
      </c>
      <c r="B48" s="96">
        <v>20160271</v>
      </c>
      <c r="C48" s="95" t="s">
        <v>133</v>
      </c>
      <c r="D48" s="98" t="s">
        <v>134</v>
      </c>
      <c r="E48" s="98">
        <v>10500</v>
      </c>
      <c r="F48" s="98">
        <f t="shared" si="2"/>
        <v>1750</v>
      </c>
      <c r="G48" s="96">
        <v>143.73</v>
      </c>
      <c r="H48" s="96"/>
      <c r="I48" s="98">
        <v>70</v>
      </c>
      <c r="J48" s="22">
        <f t="shared" si="0"/>
        <v>10061.099999999999</v>
      </c>
      <c r="K48" s="22">
        <v>0</v>
      </c>
      <c r="L48" s="98">
        <v>-3791.800000000003</v>
      </c>
      <c r="M48" s="98">
        <f t="shared" si="1"/>
        <v>16769.299999999996</v>
      </c>
      <c r="N48" s="98"/>
      <c r="O48" s="96">
        <v>3000</v>
      </c>
      <c r="P48" s="96">
        <v>3000</v>
      </c>
      <c r="Q48" s="7">
        <v>6500</v>
      </c>
      <c r="R48" s="7"/>
      <c r="S48" s="7"/>
      <c r="T48" s="7"/>
      <c r="U48" s="6" t="s">
        <v>133</v>
      </c>
    </row>
    <row r="49" spans="1:21" ht="25.5" customHeight="1">
      <c r="A49" s="96">
        <v>48</v>
      </c>
      <c r="B49" s="96">
        <v>20160270</v>
      </c>
      <c r="C49" s="95" t="s">
        <v>135</v>
      </c>
      <c r="D49" s="98" t="s">
        <v>134</v>
      </c>
      <c r="E49" s="98">
        <v>6000</v>
      </c>
      <c r="F49" s="98">
        <f t="shared" si="2"/>
        <v>1000</v>
      </c>
      <c r="G49" s="96">
        <v>105.24</v>
      </c>
      <c r="H49" s="96"/>
      <c r="I49" s="98">
        <v>40</v>
      </c>
      <c r="J49" s="22">
        <f t="shared" si="0"/>
        <v>4209.599999999999</v>
      </c>
      <c r="K49" s="22">
        <v>0</v>
      </c>
      <c r="L49" s="98">
        <v>-1660</v>
      </c>
      <c r="M49" s="98">
        <f t="shared" si="1"/>
        <v>8549.599999999999</v>
      </c>
      <c r="N49" s="98"/>
      <c r="O49" s="96">
        <v>3000</v>
      </c>
      <c r="P49" s="96">
        <v>3000</v>
      </c>
      <c r="Q49" s="7">
        <v>6000</v>
      </c>
      <c r="R49" s="7"/>
      <c r="S49" s="7"/>
      <c r="T49" s="7"/>
      <c r="U49" s="6" t="s">
        <v>135</v>
      </c>
    </row>
    <row r="50" spans="1:21" ht="31.5" customHeight="1">
      <c r="A50" s="96">
        <v>49</v>
      </c>
      <c r="B50" s="96">
        <v>20160257</v>
      </c>
      <c r="C50" s="95" t="s">
        <v>136</v>
      </c>
      <c r="D50" s="98" t="s">
        <v>134</v>
      </c>
      <c r="E50" s="98">
        <v>6000</v>
      </c>
      <c r="F50" s="98">
        <f t="shared" si="2"/>
        <v>1000</v>
      </c>
      <c r="G50" s="96">
        <v>155.78</v>
      </c>
      <c r="H50" s="96"/>
      <c r="I50" s="98">
        <v>40</v>
      </c>
      <c r="J50" s="22">
        <f t="shared" si="0"/>
        <v>6231.2</v>
      </c>
      <c r="K50" s="22">
        <v>0</v>
      </c>
      <c r="L50" s="98">
        <v>0</v>
      </c>
      <c r="M50" s="98">
        <f t="shared" si="1"/>
        <v>12231.2</v>
      </c>
      <c r="N50" s="98"/>
      <c r="O50" s="96">
        <v>3500</v>
      </c>
      <c r="P50" s="96">
        <v>3500</v>
      </c>
      <c r="Q50" s="7">
        <v>5000</v>
      </c>
      <c r="R50" s="7"/>
      <c r="S50" s="7"/>
      <c r="T50" s="7"/>
      <c r="U50" s="6" t="s">
        <v>136</v>
      </c>
    </row>
    <row r="51" spans="1:21" ht="30" customHeight="1">
      <c r="A51" s="94">
        <v>50</v>
      </c>
      <c r="B51" s="110" t="s">
        <v>137</v>
      </c>
      <c r="C51" s="101" t="s">
        <v>138</v>
      </c>
      <c r="D51" s="96" t="s">
        <v>128</v>
      </c>
      <c r="E51" s="98">
        <v>1750</v>
      </c>
      <c r="F51" s="98">
        <v>1750</v>
      </c>
      <c r="G51" s="105">
        <v>159.81</v>
      </c>
      <c r="H51" s="96">
        <v>17.5</v>
      </c>
      <c r="I51" s="117">
        <v>70</v>
      </c>
      <c r="J51" s="22">
        <f t="shared" si="0"/>
        <v>12411.7</v>
      </c>
      <c r="K51" s="22">
        <v>0</v>
      </c>
      <c r="L51" s="98">
        <v>6754.300000000003</v>
      </c>
      <c r="M51" s="98">
        <f t="shared" si="1"/>
        <v>20916.000000000004</v>
      </c>
      <c r="N51" s="98"/>
      <c r="O51" s="96">
        <v>8000</v>
      </c>
      <c r="P51" s="96">
        <v>8000</v>
      </c>
      <c r="Q51" s="7">
        <v>8000</v>
      </c>
      <c r="R51" s="7"/>
      <c r="S51" s="7"/>
      <c r="T51" s="7"/>
      <c r="U51" s="17" t="s">
        <v>138</v>
      </c>
    </row>
    <row r="52" spans="1:21" ht="30" customHeight="1">
      <c r="A52" s="96">
        <v>51</v>
      </c>
      <c r="B52" s="110" t="s">
        <v>139</v>
      </c>
      <c r="C52" s="101" t="s">
        <v>140</v>
      </c>
      <c r="D52" s="96"/>
      <c r="E52" s="98">
        <v>6000</v>
      </c>
      <c r="F52" s="98">
        <f>E52/6</f>
        <v>1000</v>
      </c>
      <c r="G52" s="96">
        <v>191.2</v>
      </c>
      <c r="H52" s="96"/>
      <c r="I52" s="117">
        <v>40</v>
      </c>
      <c r="J52" s="22">
        <f t="shared" si="0"/>
        <v>7648</v>
      </c>
      <c r="K52" s="22">
        <v>0</v>
      </c>
      <c r="L52" s="98">
        <v>2015.2000000000007</v>
      </c>
      <c r="M52" s="98">
        <f t="shared" si="1"/>
        <v>15663.2</v>
      </c>
      <c r="N52" s="98"/>
      <c r="O52" s="96">
        <v>3500</v>
      </c>
      <c r="P52" s="96">
        <v>3500</v>
      </c>
      <c r="Q52" s="7">
        <v>5500</v>
      </c>
      <c r="R52" s="7"/>
      <c r="S52" s="7"/>
      <c r="T52" s="7"/>
      <c r="U52" s="17" t="s">
        <v>140</v>
      </c>
    </row>
    <row r="53" spans="1:21" ht="21.75" customHeight="1">
      <c r="A53" s="96">
        <v>52</v>
      </c>
      <c r="B53" s="110" t="s">
        <v>141</v>
      </c>
      <c r="C53" s="98" t="s">
        <v>142</v>
      </c>
      <c r="D53" s="98" t="s">
        <v>143</v>
      </c>
      <c r="E53" s="98">
        <v>9000</v>
      </c>
      <c r="F53" s="98">
        <f t="shared" si="2"/>
        <v>1500</v>
      </c>
      <c r="G53" s="98"/>
      <c r="H53" s="98"/>
      <c r="I53" s="98"/>
      <c r="J53" s="22">
        <f t="shared" si="0"/>
        <v>0</v>
      </c>
      <c r="K53" s="15">
        <v>15300</v>
      </c>
      <c r="L53" s="98">
        <v>300</v>
      </c>
      <c r="M53" s="98">
        <f t="shared" si="1"/>
        <v>24600</v>
      </c>
      <c r="N53" s="98"/>
      <c r="O53" s="96">
        <v>4000</v>
      </c>
      <c r="P53" s="96">
        <v>4000</v>
      </c>
      <c r="Q53" s="7">
        <v>7000</v>
      </c>
      <c r="R53" s="7"/>
      <c r="S53" s="7"/>
      <c r="T53" s="7"/>
      <c r="U53" s="15" t="s">
        <v>142</v>
      </c>
    </row>
    <row r="54" spans="1:21" ht="15">
      <c r="A54" s="96">
        <v>55</v>
      </c>
      <c r="B54" s="110" t="s">
        <v>144</v>
      </c>
      <c r="C54" s="98" t="s">
        <v>145</v>
      </c>
      <c r="D54" s="98" t="s">
        <v>44</v>
      </c>
      <c r="E54" s="111">
        <v>6000</v>
      </c>
      <c r="F54" s="98">
        <f t="shared" si="2"/>
        <v>1000</v>
      </c>
      <c r="G54" s="98"/>
      <c r="H54" s="98"/>
      <c r="I54" s="111"/>
      <c r="J54" s="22">
        <f t="shared" si="0"/>
        <v>0</v>
      </c>
      <c r="K54" s="15">
        <v>6800</v>
      </c>
      <c r="L54" s="98">
        <v>-2200</v>
      </c>
      <c r="M54" s="98">
        <f t="shared" si="1"/>
        <v>10600</v>
      </c>
      <c r="N54" s="98"/>
      <c r="O54" s="96">
        <v>3000</v>
      </c>
      <c r="P54" s="96">
        <v>3000</v>
      </c>
      <c r="Q54" s="96"/>
      <c r="R54" s="7"/>
      <c r="S54" s="7"/>
      <c r="T54" s="7"/>
      <c r="U54" s="15" t="s">
        <v>145</v>
      </c>
    </row>
    <row r="55" spans="1:21" ht="15">
      <c r="A55" s="96">
        <v>56</v>
      </c>
      <c r="B55" s="110" t="s">
        <v>146</v>
      </c>
      <c r="C55" s="98" t="s">
        <v>147</v>
      </c>
      <c r="D55" s="98"/>
      <c r="E55" s="111">
        <v>6000</v>
      </c>
      <c r="F55" s="98">
        <v>1000</v>
      </c>
      <c r="G55" s="98"/>
      <c r="H55" s="98"/>
      <c r="I55" s="111"/>
      <c r="J55" s="22"/>
      <c r="K55" s="116">
        <v>10200</v>
      </c>
      <c r="L55" s="98"/>
      <c r="M55" s="98">
        <f t="shared" si="1"/>
        <v>16200</v>
      </c>
      <c r="N55" s="98"/>
      <c r="O55" s="96"/>
      <c r="P55" s="96"/>
      <c r="Q55" s="96">
        <v>3500</v>
      </c>
      <c r="R55" s="7"/>
      <c r="S55" s="7"/>
      <c r="T55" s="7"/>
      <c r="U55" s="15"/>
    </row>
    <row r="56" spans="1:21" ht="18" customHeight="1">
      <c r="A56" s="94">
        <v>53</v>
      </c>
      <c r="B56" s="98" t="s">
        <v>148</v>
      </c>
      <c r="C56" s="98" t="s">
        <v>149</v>
      </c>
      <c r="D56" s="96"/>
      <c r="E56" s="96"/>
      <c r="F56" s="98">
        <f>E56/6</f>
        <v>0</v>
      </c>
      <c r="G56" s="98"/>
      <c r="H56" s="98"/>
      <c r="I56" s="96">
        <v>90</v>
      </c>
      <c r="J56" s="22">
        <f>(G56+H56)*I56</f>
        <v>0</v>
      </c>
      <c r="K56" s="15"/>
      <c r="L56" s="98">
        <v>1920</v>
      </c>
      <c r="M56" s="98">
        <f t="shared" si="1"/>
        <v>1920</v>
      </c>
      <c r="N56" s="98"/>
      <c r="O56" s="96">
        <v>1920</v>
      </c>
      <c r="P56" s="96">
        <v>0</v>
      </c>
      <c r="Q56" s="7"/>
      <c r="R56" s="7"/>
      <c r="S56" s="7"/>
      <c r="T56" s="7"/>
      <c r="U56" s="15" t="s">
        <v>149</v>
      </c>
    </row>
    <row r="57" spans="1:21" ht="18" customHeight="1">
      <c r="A57" s="96">
        <v>54</v>
      </c>
      <c r="B57" s="110" t="s">
        <v>150</v>
      </c>
      <c r="C57" s="96" t="s">
        <v>151</v>
      </c>
      <c r="D57" s="96"/>
      <c r="E57" s="96"/>
      <c r="F57" s="96"/>
      <c r="G57" s="96">
        <v>60.03</v>
      </c>
      <c r="H57" s="96"/>
      <c r="I57" s="96">
        <v>90</v>
      </c>
      <c r="J57" s="22">
        <f>(G57+H57)*I57</f>
        <v>5402.7</v>
      </c>
      <c r="K57" s="15"/>
      <c r="L57" s="98">
        <v>552.9000000000005</v>
      </c>
      <c r="M57" s="98">
        <f t="shared" si="1"/>
        <v>5955.6</v>
      </c>
      <c r="N57" s="98"/>
      <c r="O57" s="96"/>
      <c r="P57" s="96"/>
      <c r="Q57" s="7">
        <v>900</v>
      </c>
      <c r="R57" s="7"/>
      <c r="S57" s="7"/>
      <c r="T57" s="7"/>
      <c r="U57" s="7" t="s">
        <v>151</v>
      </c>
    </row>
    <row r="58" s="4" customFormat="1" ht="18" customHeight="1"/>
    <row r="59" spans="1:18" s="3" customFormat="1" ht="27" customHeight="1">
      <c r="A59" s="112" t="s">
        <v>152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21" s="3" customFormat="1" ht="18" customHeight="1">
      <c r="A60" s="113" t="s">
        <v>153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1:21" s="3" customFormat="1" ht="18" customHeight="1">
      <c r="A61" s="113" t="s">
        <v>154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s="3" customFormat="1" ht="18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="3" customFormat="1" ht="18" customHeight="1"/>
    <row r="64" spans="6:11" s="4" customFormat="1" ht="18" customHeight="1">
      <c r="F64" s="114" t="s">
        <v>155</v>
      </c>
      <c r="G64" s="114"/>
      <c r="H64" s="114"/>
      <c r="I64" s="114"/>
      <c r="J64" s="114"/>
      <c r="K64" s="114"/>
    </row>
    <row r="65" spans="2:14" s="4" customFormat="1" ht="18" customHeight="1">
      <c r="B65" s="29" t="s">
        <v>156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="4" customFormat="1" ht="18" customHeight="1">
      <c r="B66" s="29" t="s">
        <v>157</v>
      </c>
    </row>
    <row r="67" s="4" customFormat="1" ht="18" customHeight="1"/>
    <row r="68" s="4" customFormat="1" ht="18" customHeight="1"/>
    <row r="69" s="4" customFormat="1" ht="18" customHeight="1"/>
    <row r="70" s="4" customFormat="1" ht="18" customHeight="1"/>
    <row r="71" s="4" customFormat="1" ht="18" customHeight="1"/>
    <row r="72" s="4" customFormat="1" ht="18" customHeight="1"/>
    <row r="73" s="4" customFormat="1" ht="18" customHeight="1"/>
    <row r="74" s="3" customFormat="1" ht="18" customHeight="1">
      <c r="C74" s="29"/>
    </row>
    <row r="75" s="4" customFormat="1" ht="18" customHeight="1"/>
    <row r="76" s="4" customFormat="1" ht="18" customHeight="1"/>
    <row r="77" s="4" customFormat="1" ht="18" customHeight="1"/>
    <row r="78" s="4" customFormat="1" ht="18" customHeight="1"/>
    <row r="79" s="4" customFormat="1" ht="18" customHeight="1"/>
    <row r="80" s="4" customFormat="1" ht="18" customHeight="1"/>
    <row r="81" s="4" customFormat="1" ht="18" customHeight="1"/>
    <row r="82" s="4" customFormat="1" ht="18" customHeight="1"/>
    <row r="83" s="4" customFormat="1" ht="18" customHeight="1"/>
    <row r="84" s="4" customFormat="1" ht="18" customHeight="1"/>
    <row r="85" s="4" customFormat="1" ht="18" customHeight="1"/>
    <row r="86" s="4" customFormat="1" ht="18" customHeight="1"/>
    <row r="87" s="4" customFormat="1" ht="18" customHeight="1"/>
    <row r="88" s="4" customFormat="1" ht="18" customHeight="1"/>
    <row r="89" s="4" customFormat="1" ht="18" customHeight="1"/>
    <row r="90" s="4" customFormat="1" ht="18" customHeight="1"/>
    <row r="91" s="4" customFormat="1" ht="18" customHeight="1"/>
    <row r="92" s="4" customFormat="1" ht="18" customHeight="1"/>
    <row r="93" s="4" customFormat="1" ht="18" customHeight="1"/>
    <row r="94" s="4" customFormat="1" ht="18" customHeight="1"/>
    <row r="95" s="4" customFormat="1" ht="18" customHeight="1"/>
    <row r="96" s="4" customFormat="1" ht="18" customHeight="1"/>
    <row r="97" s="4" customFormat="1" ht="18" customHeight="1"/>
    <row r="98" s="4" customFormat="1" ht="18" customHeight="1"/>
    <row r="99" s="4" customFormat="1" ht="18" customHeight="1"/>
    <row r="100" s="4" customFormat="1" ht="18" customHeight="1"/>
    <row r="101" s="4" customFormat="1" ht="18" customHeight="1"/>
    <row r="102" s="4" customFormat="1" ht="18" customHeight="1"/>
    <row r="103" s="4" customFormat="1" ht="18" customHeight="1"/>
    <row r="104" s="4" customFormat="1" ht="18" customHeight="1"/>
    <row r="105" s="4" customFormat="1" ht="18" customHeight="1"/>
    <row r="106" s="4" customFormat="1" ht="18" customHeight="1"/>
    <row r="107" s="4" customFormat="1" ht="18" customHeight="1"/>
    <row r="108" s="4" customFormat="1" ht="18" customHeight="1"/>
    <row r="109" s="4" customFormat="1" ht="18" customHeight="1"/>
    <row r="110" s="4" customFormat="1" ht="18" customHeight="1"/>
    <row r="111" s="4" customFormat="1" ht="18" customHeight="1"/>
    <row r="112" s="4" customFormat="1" ht="18" customHeight="1"/>
    <row r="113" s="4" customFormat="1" ht="18" customHeight="1"/>
    <row r="114" s="4" customFormat="1" ht="18" customHeight="1"/>
    <row r="115" s="4" customFormat="1" ht="18" customHeight="1"/>
    <row r="116" s="4" customFormat="1" ht="18" customHeight="1"/>
    <row r="117" s="4" customFormat="1" ht="18" customHeight="1"/>
    <row r="118" s="4" customFormat="1" ht="18" customHeight="1"/>
    <row r="119" s="4" customFormat="1" ht="18" customHeight="1"/>
    <row r="120" s="4" customFormat="1" ht="18" customHeight="1"/>
    <row r="121" s="4" customFormat="1" ht="18" customHeight="1"/>
    <row r="122" s="4" customFormat="1" ht="18" customHeight="1"/>
    <row r="123" s="4" customFormat="1" ht="18" customHeight="1"/>
    <row r="124" s="4" customFormat="1" ht="18" customHeight="1"/>
    <row r="125" s="4" customFormat="1" ht="18" customHeight="1"/>
    <row r="126" s="4" customFormat="1" ht="18" customHeight="1"/>
    <row r="127" s="4" customFormat="1" ht="18" customHeight="1"/>
    <row r="128" s="4" customFormat="1" ht="18" customHeight="1"/>
    <row r="129" s="4" customFormat="1" ht="18" customHeight="1"/>
    <row r="130" s="4" customFormat="1" ht="18" customHeight="1"/>
    <row r="131" s="4" customFormat="1" ht="18" customHeight="1"/>
    <row r="132" s="4" customFormat="1" ht="18" customHeight="1"/>
    <row r="133" s="4" customFormat="1" ht="18" customHeight="1"/>
    <row r="134" s="4" customFormat="1" ht="18" customHeight="1"/>
    <row r="135" s="4" customFormat="1" ht="18" customHeight="1"/>
    <row r="136" s="4" customFormat="1" ht="18" customHeight="1"/>
    <row r="137" s="4" customFormat="1" ht="18" customHeight="1"/>
    <row r="138" s="4" customFormat="1" ht="18" customHeight="1"/>
    <row r="139" s="4" customFormat="1" ht="18" customHeight="1"/>
    <row r="140" s="4" customFormat="1" ht="18" customHeight="1"/>
    <row r="141" s="4" customFormat="1" ht="18" customHeight="1"/>
    <row r="142" s="4" customFormat="1" ht="18" customHeight="1"/>
    <row r="143" s="4" customFormat="1" ht="18" customHeight="1"/>
    <row r="144" s="4" customFormat="1" ht="18" customHeight="1"/>
    <row r="145" s="4" customFormat="1" ht="18" customHeight="1"/>
    <row r="146" s="4" customFormat="1" ht="18" customHeight="1"/>
    <row r="147" s="4" customFormat="1" ht="18" customHeight="1"/>
    <row r="148" s="4" customFormat="1" ht="18" customHeight="1"/>
    <row r="149" s="4" customFormat="1" ht="18" customHeight="1"/>
    <row r="150" s="4" customFormat="1" ht="18" customHeight="1"/>
    <row r="151" s="4" customFormat="1" ht="18" customHeight="1"/>
    <row r="152" s="4" customFormat="1" ht="18" customHeight="1"/>
    <row r="153" s="4" customFormat="1" ht="18" customHeight="1"/>
    <row r="154" s="4" customFormat="1" ht="18" customHeight="1"/>
    <row r="155" s="4" customFormat="1" ht="18" customHeight="1"/>
    <row r="156" s="4" customFormat="1" ht="18" customHeight="1"/>
    <row r="157" s="4" customFormat="1" ht="18" customHeight="1"/>
    <row r="158" s="4" customFormat="1" ht="18" customHeight="1"/>
    <row r="159" s="4" customFormat="1" ht="18" customHeight="1"/>
    <row r="160" s="4" customFormat="1" ht="18" customHeight="1"/>
    <row r="161" s="4" customFormat="1" ht="18" customHeight="1"/>
    <row r="162" s="4" customFormat="1" ht="18" customHeight="1"/>
    <row r="163" s="4" customFormat="1" ht="18" customHeight="1"/>
    <row r="164" s="4" customFormat="1" ht="18" customHeight="1"/>
    <row r="165" s="4" customFormat="1" ht="18" customHeight="1"/>
    <row r="166" s="4" customFormat="1" ht="18" customHeight="1"/>
    <row r="167" s="4" customFormat="1" ht="18" customHeight="1"/>
    <row r="168" s="4" customFormat="1" ht="18" customHeight="1"/>
    <row r="169" s="4" customFormat="1" ht="18" customHeight="1"/>
    <row r="170" s="4" customFormat="1" ht="18" customHeight="1"/>
    <row r="171" s="4" customFormat="1" ht="18" customHeight="1"/>
    <row r="172" s="4" customFormat="1" ht="18" customHeight="1"/>
    <row r="173" s="4" customFormat="1" ht="18" customHeight="1"/>
    <row r="174" s="4" customFormat="1" ht="18" customHeight="1"/>
    <row r="175" s="4" customFormat="1" ht="18" customHeight="1"/>
    <row r="176" s="4" customFormat="1" ht="18" customHeight="1"/>
    <row r="177" s="4" customFormat="1" ht="18" customHeight="1"/>
    <row r="178" s="4" customFormat="1" ht="18" customHeight="1"/>
    <row r="179" s="4" customFormat="1" ht="18" customHeight="1"/>
    <row r="180" s="4" customFormat="1" ht="18" customHeight="1"/>
    <row r="181" s="4" customFormat="1" ht="18" customHeight="1"/>
    <row r="182" s="4" customFormat="1" ht="18" customHeight="1"/>
    <row r="183" s="4" customFormat="1" ht="18" customHeight="1"/>
    <row r="184" s="4" customFormat="1" ht="18" customHeight="1"/>
    <row r="185" s="4" customFormat="1" ht="18" customHeight="1"/>
    <row r="186" s="4" customFormat="1" ht="18" customHeight="1"/>
    <row r="187" s="4" customFormat="1" ht="18" customHeight="1"/>
    <row r="188" s="4" customFormat="1" ht="18" customHeight="1"/>
    <row r="189" s="4" customFormat="1" ht="18" customHeight="1"/>
    <row r="190" s="4" customFormat="1" ht="18" customHeight="1"/>
    <row r="191" s="4" customFormat="1" ht="18" customHeight="1"/>
    <row r="192" s="4" customFormat="1" ht="18" customHeight="1"/>
    <row r="193" s="4" customFormat="1" ht="18" customHeight="1"/>
    <row r="194" s="4" customFormat="1" ht="18" customHeight="1"/>
    <row r="195" s="4" customFormat="1" ht="18" customHeight="1"/>
    <row r="196" s="4" customFormat="1" ht="18" customHeight="1"/>
    <row r="197" s="4" customFormat="1" ht="18" customHeight="1"/>
    <row r="198" s="4" customFormat="1" ht="18" customHeight="1"/>
    <row r="199" s="4" customFormat="1" ht="18" customHeight="1"/>
    <row r="200" s="4" customFormat="1" ht="18" customHeight="1"/>
    <row r="201" s="4" customFormat="1" ht="18" customHeight="1"/>
    <row r="202" s="4" customFormat="1" ht="18" customHeight="1"/>
    <row r="203" s="4" customFormat="1" ht="18" customHeight="1"/>
    <row r="204" s="4" customFormat="1" ht="18" customHeight="1"/>
    <row r="205" s="4" customFormat="1" ht="18" customHeight="1"/>
    <row r="206" s="4" customFormat="1" ht="18" customHeight="1"/>
    <row r="207" s="4" customFormat="1" ht="18" customHeight="1"/>
    <row r="208" s="4" customFormat="1" ht="18" customHeight="1"/>
    <row r="209" s="4" customFormat="1" ht="18" customHeight="1"/>
    <row r="210" s="4" customFormat="1" ht="18" customHeight="1"/>
    <row r="211" s="4" customFormat="1" ht="18" customHeight="1"/>
    <row r="212" s="4" customFormat="1" ht="18" customHeight="1"/>
    <row r="213" s="4" customFormat="1" ht="18" customHeight="1"/>
    <row r="214" s="4" customFormat="1" ht="18" customHeight="1"/>
    <row r="215" s="4" customFormat="1" ht="18" customHeight="1"/>
    <row r="216" s="4" customFormat="1" ht="18" customHeight="1"/>
    <row r="217" s="4" customFormat="1" ht="18" customHeight="1"/>
    <row r="218" s="4" customFormat="1" ht="18" customHeight="1"/>
    <row r="219" s="4" customFormat="1" ht="18" customHeight="1"/>
    <row r="220" s="4" customFormat="1" ht="18" customHeight="1"/>
    <row r="221" s="4" customFormat="1" ht="18" customHeight="1"/>
    <row r="222" s="4" customFormat="1" ht="18" customHeight="1"/>
    <row r="223" s="4" customFormat="1" ht="18" customHeight="1"/>
    <row r="224" s="4" customFormat="1" ht="18" customHeight="1"/>
    <row r="225" s="4" customFormat="1" ht="18" customHeight="1"/>
    <row r="226" s="4" customFormat="1" ht="18" customHeight="1"/>
    <row r="227" s="4" customFormat="1" ht="18" customHeight="1"/>
    <row r="228" s="4" customFormat="1" ht="18" customHeight="1"/>
    <row r="229" s="4" customFormat="1" ht="18" customHeight="1"/>
    <row r="230" s="4" customFormat="1" ht="18" customHeight="1"/>
    <row r="231" s="4" customFormat="1" ht="18" customHeight="1"/>
    <row r="232" s="4" customFormat="1" ht="18" customHeight="1"/>
    <row r="233" s="4" customFormat="1" ht="18" customHeight="1"/>
    <row r="234" s="4" customFormat="1" ht="18" customHeight="1"/>
    <row r="235" s="4" customFormat="1" ht="18" customHeight="1"/>
    <row r="236" s="4" customFormat="1" ht="18" customHeight="1"/>
    <row r="237" s="4" customFormat="1" ht="18" customHeight="1"/>
    <row r="238" s="4" customFormat="1" ht="18" customHeight="1"/>
    <row r="239" s="4" customFormat="1" ht="18" customHeight="1"/>
    <row r="240" s="4" customFormat="1" ht="18" customHeight="1"/>
    <row r="241" s="4" customFormat="1" ht="18" customHeight="1"/>
    <row r="242" s="4" customFormat="1" ht="18" customHeight="1"/>
    <row r="243" s="4" customFormat="1" ht="18" customHeight="1"/>
    <row r="244" s="4" customFormat="1" ht="18" customHeight="1"/>
    <row r="245" s="4" customFormat="1" ht="18" customHeight="1"/>
    <row r="246" s="4" customFormat="1" ht="18" customHeight="1"/>
    <row r="247" s="4" customFormat="1" ht="18" customHeight="1"/>
    <row r="248" s="4" customFormat="1" ht="18" customHeight="1"/>
    <row r="249" s="4" customFormat="1" ht="18" customHeight="1"/>
    <row r="250" s="4" customFormat="1" ht="18" customHeight="1"/>
    <row r="251" s="4" customFormat="1" ht="18" customHeight="1"/>
    <row r="252" s="4" customFormat="1" ht="18" customHeight="1"/>
    <row r="253" s="4" customFormat="1" ht="18" customHeight="1"/>
    <row r="254" s="4" customFormat="1" ht="18" customHeight="1"/>
    <row r="255" s="4" customFormat="1" ht="18" customHeight="1"/>
    <row r="256" s="4" customFormat="1" ht="18" customHeight="1"/>
    <row r="257" s="4" customFormat="1" ht="18" customHeight="1"/>
    <row r="258" s="4" customFormat="1" ht="18" customHeight="1"/>
    <row r="259" s="4" customFormat="1" ht="18" customHeight="1"/>
    <row r="260" s="4" customFormat="1" ht="18" customHeight="1"/>
    <row r="261" s="4" customFormat="1" ht="18" customHeight="1"/>
    <row r="262" s="4" customFormat="1" ht="18" customHeight="1"/>
    <row r="263" s="4" customFormat="1" ht="18" customHeight="1"/>
    <row r="264" s="4" customFormat="1" ht="18" customHeight="1"/>
    <row r="265" s="4" customFormat="1" ht="18" customHeight="1"/>
    <row r="266" s="4" customFormat="1" ht="18" customHeight="1"/>
    <row r="267" s="4" customFormat="1" ht="18" customHeight="1"/>
    <row r="268" s="4" customFormat="1" ht="18" customHeight="1"/>
    <row r="269" s="4" customFormat="1" ht="18" customHeight="1"/>
    <row r="270" s="4" customFormat="1" ht="18" customHeight="1"/>
    <row r="271" s="4" customFormat="1" ht="18" customHeight="1"/>
    <row r="272" s="4" customFormat="1" ht="18" customHeight="1"/>
    <row r="273" s="4" customFormat="1" ht="18" customHeight="1"/>
    <row r="274" s="4" customFormat="1" ht="18" customHeight="1"/>
    <row r="275" s="4" customFormat="1" ht="18" customHeight="1"/>
    <row r="276" s="4" customFormat="1" ht="18" customHeight="1"/>
    <row r="277" s="4" customFormat="1" ht="18" customHeight="1"/>
    <row r="278" s="4" customFormat="1" ht="18" customHeight="1"/>
    <row r="279" s="4" customFormat="1" ht="18" customHeight="1"/>
    <row r="280" s="4" customFormat="1" ht="18" customHeight="1"/>
    <row r="281" s="4" customFormat="1" ht="18" customHeight="1"/>
    <row r="282" s="4" customFormat="1" ht="18" customHeight="1"/>
    <row r="283" s="4" customFormat="1" ht="18" customHeight="1"/>
    <row r="284" s="4" customFormat="1" ht="18" customHeight="1"/>
    <row r="285" s="4" customFormat="1" ht="18" customHeight="1"/>
    <row r="286" s="4" customFormat="1" ht="18" customHeight="1"/>
    <row r="287" s="4" customFormat="1" ht="18" customHeight="1"/>
    <row r="288" s="4" customFormat="1" ht="18" customHeight="1"/>
    <row r="289" s="4" customFormat="1" ht="18" customHeight="1"/>
    <row r="290" s="4" customFormat="1" ht="18" customHeight="1"/>
    <row r="291" s="4" customFormat="1" ht="18" customHeight="1"/>
    <row r="292" s="4" customFormat="1" ht="18" customHeight="1"/>
    <row r="293" s="4" customFormat="1" ht="18" customHeight="1"/>
    <row r="294" s="4" customFormat="1" ht="18" customHeight="1"/>
    <row r="295" s="4" customFormat="1" ht="18" customHeight="1"/>
    <row r="296" s="4" customFormat="1" ht="18" customHeight="1"/>
    <row r="297" s="4" customFormat="1" ht="18" customHeight="1"/>
    <row r="298" s="4" customFormat="1" ht="18" customHeight="1"/>
    <row r="299" s="4" customFormat="1" ht="18" customHeight="1"/>
    <row r="300" s="4" customFormat="1" ht="18" customHeight="1"/>
    <row r="301" s="4" customFormat="1" ht="18" customHeight="1"/>
    <row r="302" s="4" customFormat="1" ht="18" customHeight="1"/>
    <row r="303" s="4" customFormat="1" ht="18" customHeight="1"/>
    <row r="304" s="4" customFormat="1" ht="18" customHeight="1"/>
    <row r="305" s="4" customFormat="1" ht="18" customHeight="1"/>
    <row r="306" s="4" customFormat="1" ht="18" customHeight="1"/>
    <row r="307" s="4" customFormat="1" ht="18" customHeight="1"/>
    <row r="308" s="4" customFormat="1" ht="18" customHeight="1"/>
    <row r="309" s="4" customFormat="1" ht="18" customHeight="1"/>
    <row r="310" s="4" customFormat="1" ht="18" customHeight="1"/>
    <row r="311" s="4" customFormat="1" ht="18" customHeight="1"/>
    <row r="312" s="4" customFormat="1" ht="18" customHeight="1"/>
    <row r="313" s="4" customFormat="1" ht="18" customHeight="1"/>
    <row r="314" s="4" customFormat="1" ht="18" customHeight="1"/>
    <row r="315" s="4" customFormat="1" ht="18" customHeight="1"/>
    <row r="316" s="4" customFormat="1" ht="18" customHeight="1"/>
    <row r="317" s="4" customFormat="1" ht="18" customHeight="1"/>
    <row r="318" s="4" customFormat="1" ht="18" customHeight="1"/>
    <row r="319" s="4" customFormat="1" ht="18" customHeight="1"/>
    <row r="320" s="4" customFormat="1" ht="18" customHeight="1"/>
    <row r="321" s="4" customFormat="1" ht="18" customHeight="1"/>
    <row r="322" s="4" customFormat="1" ht="18" customHeight="1"/>
    <row r="323" s="4" customFormat="1" ht="18" customHeight="1"/>
    <row r="324" s="4" customFormat="1" ht="18" customHeight="1"/>
    <row r="325" s="4" customFormat="1" ht="18" customHeight="1"/>
    <row r="326" s="4" customFormat="1" ht="18" customHeight="1"/>
    <row r="327" s="4" customFormat="1" ht="18" customHeight="1"/>
    <row r="328" s="4" customFormat="1" ht="18" customHeight="1"/>
    <row r="329" s="4" customFormat="1" ht="18" customHeight="1"/>
    <row r="330" s="4" customFormat="1" ht="18" customHeight="1"/>
    <row r="331" s="4" customFormat="1" ht="18" customHeight="1"/>
    <row r="332" s="4" customFormat="1" ht="18" customHeight="1"/>
    <row r="333" s="4" customFormat="1" ht="18" customHeight="1"/>
    <row r="334" s="4" customFormat="1" ht="18" customHeight="1"/>
    <row r="335" s="4" customFormat="1" ht="18" customHeight="1"/>
    <row r="336" s="4" customFormat="1" ht="18" customHeight="1"/>
    <row r="337" s="4" customFormat="1" ht="18" customHeight="1"/>
    <row r="338" s="4" customFormat="1" ht="18" customHeight="1"/>
    <row r="339" s="4" customFormat="1" ht="18" customHeight="1"/>
    <row r="340" s="4" customFormat="1" ht="18" customHeight="1"/>
    <row r="341" s="4" customFormat="1" ht="18" customHeight="1"/>
    <row r="342" s="4" customFormat="1" ht="18" customHeight="1"/>
    <row r="343" s="4" customFormat="1" ht="18" customHeight="1"/>
    <row r="344" s="4" customFormat="1" ht="18" customHeight="1"/>
    <row r="345" s="4" customFormat="1" ht="18" customHeight="1"/>
    <row r="346" s="4" customFormat="1" ht="18" customHeight="1"/>
    <row r="347" s="4" customFormat="1" ht="18" customHeight="1"/>
    <row r="348" s="4" customFormat="1" ht="18" customHeight="1"/>
    <row r="349" s="4" customFormat="1" ht="18" customHeight="1"/>
    <row r="350" s="4" customFormat="1" ht="18" customHeight="1"/>
    <row r="351" s="4" customFormat="1" ht="18" customHeight="1"/>
    <row r="352" s="4" customFormat="1" ht="18" customHeight="1"/>
    <row r="353" s="4" customFormat="1" ht="18" customHeight="1"/>
    <row r="354" s="4" customFormat="1" ht="18" customHeight="1"/>
    <row r="355" s="4" customFormat="1" ht="18" customHeight="1"/>
    <row r="356" s="4" customFormat="1" ht="18" customHeight="1"/>
    <row r="357" s="4" customFormat="1" ht="18" customHeight="1"/>
    <row r="358" s="4" customFormat="1" ht="18" customHeight="1"/>
    <row r="359" s="4" customFormat="1" ht="18" customHeight="1"/>
    <row r="360" s="4" customFormat="1" ht="18" customHeight="1"/>
    <row r="361" s="4" customFormat="1" ht="18" customHeight="1"/>
    <row r="362" s="4" customFormat="1" ht="18" customHeight="1"/>
    <row r="363" s="4" customFormat="1" ht="18" customHeight="1"/>
    <row r="364" s="4" customFormat="1" ht="18" customHeight="1"/>
    <row r="365" s="4" customFormat="1" ht="18" customHeight="1"/>
    <row r="366" s="4" customFormat="1" ht="18" customHeight="1"/>
    <row r="367" s="4" customFormat="1" ht="18" customHeight="1"/>
    <row r="368" s="4" customFormat="1" ht="18" customHeight="1"/>
    <row r="369" s="4" customFormat="1" ht="18" customHeight="1"/>
    <row r="370" s="4" customFormat="1" ht="18" customHeight="1"/>
    <row r="371" s="4" customFormat="1" ht="18" customHeight="1"/>
    <row r="372" s="4" customFormat="1" ht="18" customHeight="1"/>
    <row r="373" s="4" customFormat="1" ht="18" customHeight="1"/>
    <row r="374" s="4" customFormat="1" ht="18" customHeight="1"/>
    <row r="375" s="4" customFormat="1" ht="18" customHeight="1"/>
    <row r="376" s="4" customFormat="1" ht="18" customHeight="1"/>
    <row r="377" s="4" customFormat="1" ht="18" customHeight="1"/>
    <row r="378" s="4" customFormat="1" ht="18" customHeight="1"/>
    <row r="379" s="4" customFormat="1" ht="18" customHeight="1"/>
    <row r="380" s="4" customFormat="1" ht="18" customHeight="1"/>
    <row r="381" s="4" customFormat="1" ht="18" customHeight="1"/>
    <row r="382" s="4" customFormat="1" ht="18" customHeight="1"/>
    <row r="383" s="4" customFormat="1" ht="18" customHeight="1"/>
    <row r="384" s="4" customFormat="1" ht="18" customHeight="1"/>
    <row r="385" s="4" customFormat="1" ht="18" customHeight="1"/>
    <row r="386" s="4" customFormat="1" ht="18" customHeight="1"/>
    <row r="387" s="4" customFormat="1" ht="18" customHeight="1"/>
    <row r="388" s="4" customFormat="1" ht="18" customHeight="1"/>
    <row r="389" s="4" customFormat="1" ht="18" customHeight="1"/>
    <row r="390" s="4" customFormat="1" ht="18" customHeight="1"/>
    <row r="391" s="4" customFormat="1" ht="18" customHeight="1"/>
    <row r="392" s="4" customFormat="1" ht="18" customHeight="1"/>
    <row r="393" s="4" customFormat="1" ht="18" customHeight="1"/>
    <row r="394" s="4" customFormat="1" ht="18" customHeight="1"/>
    <row r="395" s="4" customFormat="1" ht="18" customHeight="1"/>
    <row r="396" s="4" customFormat="1" ht="18" customHeight="1"/>
    <row r="397" s="4" customFormat="1" ht="18" customHeight="1"/>
    <row r="398" s="4" customFormat="1" ht="18" customHeight="1"/>
    <row r="399" s="4" customFormat="1" ht="18" customHeight="1"/>
    <row r="400" s="4" customFormat="1" ht="18" customHeight="1"/>
    <row r="401" s="4" customFormat="1" ht="18" customHeight="1"/>
    <row r="402" s="4" customFormat="1" ht="18" customHeight="1"/>
    <row r="403" s="4" customFormat="1" ht="18" customHeight="1"/>
    <row r="404" s="4" customFormat="1" ht="18" customHeight="1"/>
    <row r="405" s="4" customFormat="1" ht="18" customHeight="1"/>
    <row r="406" s="4" customFormat="1" ht="18" customHeight="1"/>
    <row r="407" s="4" customFormat="1" ht="18" customHeight="1"/>
    <row r="408" s="4" customFormat="1" ht="18" customHeight="1"/>
    <row r="409" s="4" customFormat="1" ht="18" customHeight="1"/>
    <row r="410" s="4" customFormat="1" ht="18" customHeight="1"/>
    <row r="411" s="4" customFormat="1" ht="18" customHeight="1"/>
    <row r="412" s="4" customFormat="1" ht="18" customHeight="1"/>
    <row r="413" s="4" customFormat="1" ht="18" customHeight="1"/>
    <row r="414" s="4" customFormat="1" ht="18" customHeight="1"/>
    <row r="415" s="4" customFormat="1" ht="18" customHeight="1"/>
  </sheetData>
  <sheetProtection/>
  <autoFilter ref="A1:K74"/>
  <mergeCells count="5">
    <mergeCell ref="A59:R59"/>
    <mergeCell ref="A60:U60"/>
    <mergeCell ref="A61:U61"/>
    <mergeCell ref="A62:U62"/>
    <mergeCell ref="F64:J64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6"/>
  <sheetViews>
    <sheetView zoomScale="80" zoomScaleNormal="80" zoomScaleSheetLayoutView="100" workbookViewId="0" topLeftCell="A1">
      <selection activeCell="B13" sqref="B13:B18"/>
    </sheetView>
  </sheetViews>
  <sheetFormatPr defaultColWidth="8.75390625" defaultRowHeight="14.25"/>
  <cols>
    <col min="1" max="1" width="4.50390625" style="41" customWidth="1"/>
    <col min="2" max="4" width="12.50390625" style="41" customWidth="1"/>
    <col min="5" max="5" width="20.00390625" style="41" customWidth="1"/>
    <col min="6" max="6" width="19.00390625" style="41" customWidth="1"/>
    <col min="7" max="7" width="20.625" style="41" customWidth="1"/>
    <col min="8" max="8" width="17.125" style="41" customWidth="1"/>
    <col min="9" max="9" width="18.125" style="41" customWidth="1"/>
    <col min="10" max="10" width="10.375" style="41" customWidth="1"/>
    <col min="11" max="11" width="16.875" style="41" customWidth="1"/>
    <col min="12" max="12" width="10.00390625" style="41" customWidth="1"/>
    <col min="13" max="13" width="8.625" style="42" customWidth="1"/>
    <col min="14" max="14" width="8.25390625" style="41" customWidth="1"/>
    <col min="15" max="15" width="6.50390625" style="43" customWidth="1"/>
    <col min="16" max="16" width="7.625" style="41" customWidth="1"/>
    <col min="17" max="18" width="6.625" style="43" customWidth="1"/>
    <col min="19" max="19" width="9.375" style="43" customWidth="1"/>
    <col min="20" max="20" width="10.375" style="41" customWidth="1"/>
    <col min="21" max="21" width="8.625" style="41" customWidth="1"/>
    <col min="22" max="22" width="9.375" style="41" customWidth="1"/>
    <col min="23" max="23" width="9.50390625" style="41" customWidth="1"/>
    <col min="24" max="24" width="12.625" style="41" customWidth="1"/>
    <col min="25" max="25" width="7.25390625" style="41" customWidth="1"/>
    <col min="26" max="26" width="15.875" style="44" customWidth="1"/>
    <col min="27" max="32" width="9.00390625" style="41" bestFit="1" customWidth="1"/>
    <col min="33" max="16384" width="8.75390625" style="41" customWidth="1"/>
  </cols>
  <sheetData>
    <row r="1" spans="5:30" s="4" customFormat="1" ht="18" customHeight="1">
      <c r="E1" s="45"/>
      <c r="F1" s="46"/>
      <c r="J1" s="45"/>
      <c r="L1" s="45"/>
      <c r="W1" s="91"/>
      <c r="X1" s="91"/>
      <c r="Y1" s="91"/>
      <c r="Z1" s="91"/>
      <c r="AA1" s="91"/>
      <c r="AB1" s="91"/>
      <c r="AC1" s="91"/>
      <c r="AD1" s="91"/>
    </row>
    <row r="2" spans="2:30" s="4" customFormat="1" ht="18" customHeight="1">
      <c r="B2" s="47" t="s">
        <v>158</v>
      </c>
      <c r="C2" s="48" t="s">
        <v>159</v>
      </c>
      <c r="D2" s="48" t="s">
        <v>160</v>
      </c>
      <c r="E2" s="49" t="s">
        <v>161</v>
      </c>
      <c r="F2" s="50"/>
      <c r="G2" s="48" t="s">
        <v>162</v>
      </c>
      <c r="H2" s="48"/>
      <c r="I2" s="59"/>
      <c r="J2" s="78"/>
      <c r="K2" s="59"/>
      <c r="L2" s="79"/>
      <c r="W2" s="91"/>
      <c r="X2" s="91"/>
      <c r="Y2" s="91"/>
      <c r="Z2" s="91"/>
      <c r="AA2" s="91"/>
      <c r="AB2" s="91"/>
      <c r="AC2" s="91"/>
      <c r="AD2" s="91"/>
    </row>
    <row r="3" spans="2:30" s="4" customFormat="1" ht="18" customHeight="1">
      <c r="B3" s="51" t="s">
        <v>163</v>
      </c>
      <c r="C3" s="52">
        <v>45.12</v>
      </c>
      <c r="D3" s="48"/>
      <c r="E3" s="49"/>
      <c r="F3" s="50"/>
      <c r="G3" s="48"/>
      <c r="H3" s="48"/>
      <c r="I3" s="59" t="s">
        <v>164</v>
      </c>
      <c r="J3" s="78"/>
      <c r="K3" s="59"/>
      <c r="L3" s="79"/>
      <c r="W3" s="91"/>
      <c r="X3" s="91"/>
      <c r="Y3" s="91"/>
      <c r="Z3" s="91"/>
      <c r="AA3" s="91"/>
      <c r="AB3" s="91"/>
      <c r="AC3" s="91"/>
      <c r="AD3" s="91"/>
    </row>
    <row r="4" spans="2:30" s="4" customFormat="1" ht="18" customHeight="1">
      <c r="B4" s="53" t="s">
        <v>165</v>
      </c>
      <c r="C4" s="52">
        <v>160</v>
      </c>
      <c r="D4" s="48"/>
      <c r="E4" s="49"/>
      <c r="F4" s="50"/>
      <c r="G4" s="48"/>
      <c r="H4" s="48"/>
      <c r="I4" s="59"/>
      <c r="J4" s="78"/>
      <c r="K4" s="59"/>
      <c r="L4" s="79"/>
      <c r="W4" s="91"/>
      <c r="X4" s="91"/>
      <c r="Y4" s="91"/>
      <c r="Z4" s="91"/>
      <c r="AA4" s="91"/>
      <c r="AB4" s="91"/>
      <c r="AC4" s="91"/>
      <c r="AD4" s="91"/>
    </row>
    <row r="5" spans="2:30" s="4" customFormat="1" ht="18" customHeight="1">
      <c r="B5" s="54" t="s">
        <v>166</v>
      </c>
      <c r="C5" s="55">
        <v>83.78</v>
      </c>
      <c r="D5" s="56">
        <v>70</v>
      </c>
      <c r="E5" s="57">
        <v>41.08</v>
      </c>
      <c r="F5" s="58"/>
      <c r="G5" s="56"/>
      <c r="H5" s="59" t="s">
        <v>167</v>
      </c>
      <c r="I5" s="59"/>
      <c r="J5" s="78"/>
      <c r="K5" s="59"/>
      <c r="L5" s="79"/>
      <c r="W5" s="91"/>
      <c r="X5" s="91"/>
      <c r="Y5" s="91"/>
      <c r="Z5" s="91"/>
      <c r="AA5" s="91"/>
      <c r="AB5" s="91"/>
      <c r="AC5" s="91"/>
      <c r="AD5" s="91"/>
    </row>
    <row r="6" spans="2:30" s="4" customFormat="1" ht="18" customHeight="1">
      <c r="B6" s="54" t="s">
        <v>168</v>
      </c>
      <c r="C6" s="55">
        <v>55.3</v>
      </c>
      <c r="D6" s="56"/>
      <c r="E6" s="57"/>
      <c r="F6" s="58"/>
      <c r="G6" s="56"/>
      <c r="H6" s="59" t="s">
        <v>169</v>
      </c>
      <c r="I6" s="59"/>
      <c r="J6" s="78"/>
      <c r="K6" s="59"/>
      <c r="L6" s="79"/>
      <c r="W6" s="91"/>
      <c r="X6" s="91"/>
      <c r="Y6" s="91"/>
      <c r="Z6" s="91"/>
      <c r="AA6" s="91"/>
      <c r="AB6" s="91"/>
      <c r="AC6" s="91"/>
      <c r="AD6" s="91"/>
    </row>
    <row r="7" spans="2:30" s="4" customFormat="1" ht="18" customHeight="1">
      <c r="B7" s="54" t="s">
        <v>170</v>
      </c>
      <c r="C7" s="55">
        <v>47.17</v>
      </c>
      <c r="D7" s="56"/>
      <c r="E7" s="57"/>
      <c r="F7" s="58"/>
      <c r="G7" s="56"/>
      <c r="H7" s="59" t="s">
        <v>169</v>
      </c>
      <c r="I7" s="59"/>
      <c r="J7" s="78"/>
      <c r="K7" s="59"/>
      <c r="L7" s="79"/>
      <c r="W7" s="91"/>
      <c r="X7" s="91"/>
      <c r="Y7" s="91"/>
      <c r="Z7" s="91"/>
      <c r="AA7" s="91"/>
      <c r="AB7" s="91"/>
      <c r="AC7" s="91"/>
      <c r="AD7" s="91"/>
    </row>
    <row r="8" spans="2:30" s="4" customFormat="1" ht="18" customHeight="1">
      <c r="B8" s="53" t="s">
        <v>171</v>
      </c>
      <c r="C8" s="60">
        <v>131.46</v>
      </c>
      <c r="D8" s="61"/>
      <c r="E8" s="49"/>
      <c r="F8" s="50"/>
      <c r="G8" s="62"/>
      <c r="H8" s="59" t="s">
        <v>172</v>
      </c>
      <c r="I8" s="59"/>
      <c r="J8" s="78"/>
      <c r="K8" s="59"/>
      <c r="L8" s="79"/>
      <c r="W8" s="91"/>
      <c r="X8" s="91"/>
      <c r="Y8" s="91"/>
      <c r="Z8" s="91"/>
      <c r="AA8" s="91"/>
      <c r="AB8" s="91"/>
      <c r="AC8" s="91"/>
      <c r="AD8" s="91"/>
    </row>
    <row r="9" spans="2:30" s="4" customFormat="1" ht="18" customHeight="1">
      <c r="B9" s="63"/>
      <c r="C9" s="64">
        <f>SUM(C3:C8)</f>
        <v>522.83</v>
      </c>
      <c r="D9" s="64"/>
      <c r="E9" s="65"/>
      <c r="F9" s="66"/>
      <c r="G9" s="64"/>
      <c r="H9" s="64"/>
      <c r="I9" s="64"/>
      <c r="J9" s="65"/>
      <c r="K9" s="80"/>
      <c r="L9" s="81"/>
      <c r="W9" s="91"/>
      <c r="X9" s="91"/>
      <c r="Y9" s="91"/>
      <c r="Z9" s="91"/>
      <c r="AA9" s="91"/>
      <c r="AB9" s="91"/>
      <c r="AC9" s="91"/>
      <c r="AD9" s="91"/>
    </row>
    <row r="10" spans="2:30" s="4" customFormat="1" ht="18" customHeight="1">
      <c r="B10" s="47" t="s">
        <v>158</v>
      </c>
      <c r="C10" s="67"/>
      <c r="D10" s="67"/>
      <c r="E10" s="67"/>
      <c r="F10" s="67"/>
      <c r="G10" s="67"/>
      <c r="H10" s="67"/>
      <c r="I10" s="67"/>
      <c r="J10" s="67"/>
      <c r="K10" s="82"/>
      <c r="L10" s="83"/>
      <c r="W10" s="91"/>
      <c r="X10" s="91"/>
      <c r="Y10" s="91"/>
      <c r="Z10" s="91"/>
      <c r="AA10" s="91"/>
      <c r="AB10" s="91"/>
      <c r="AC10" s="91"/>
      <c r="AD10" s="91"/>
    </row>
    <row r="11" spans="2:30" s="4" customFormat="1" ht="18" customHeight="1">
      <c r="B11" s="47"/>
      <c r="C11" s="67"/>
      <c r="D11" s="67"/>
      <c r="E11" s="68"/>
      <c r="F11" s="69"/>
      <c r="G11" s="67"/>
      <c r="H11" s="67"/>
      <c r="I11" s="67"/>
      <c r="J11" s="84"/>
      <c r="K11" s="82"/>
      <c r="L11" s="83"/>
      <c r="W11" s="91"/>
      <c r="X11" s="91"/>
      <c r="Y11" s="91"/>
      <c r="Z11" s="91"/>
      <c r="AA11" s="91"/>
      <c r="AB11" s="91"/>
      <c r="AC11" s="91"/>
      <c r="AD11" s="91"/>
    </row>
    <row r="12" spans="2:30" s="4" customFormat="1" ht="18" customHeight="1">
      <c r="B12" s="47"/>
      <c r="C12" s="67" t="s">
        <v>159</v>
      </c>
      <c r="D12" s="67" t="s">
        <v>160</v>
      </c>
      <c r="E12" s="68" t="s">
        <v>173</v>
      </c>
      <c r="F12" s="69" t="s">
        <v>174</v>
      </c>
      <c r="G12" s="67" t="s">
        <v>175</v>
      </c>
      <c r="H12" s="4" t="s">
        <v>176</v>
      </c>
      <c r="I12" s="53" t="s">
        <v>177</v>
      </c>
      <c r="J12" s="53" t="s">
        <v>178</v>
      </c>
      <c r="K12" s="53" t="s">
        <v>179</v>
      </c>
      <c r="L12" s="83"/>
      <c r="W12" s="91"/>
      <c r="X12" s="91"/>
      <c r="Y12" s="91"/>
      <c r="Z12" s="91"/>
      <c r="AA12" s="91"/>
      <c r="AB12" s="91"/>
      <c r="AC12" s="91"/>
      <c r="AD12" s="91"/>
    </row>
    <row r="13" spans="2:30" s="40" customFormat="1" ht="24.75" customHeight="1">
      <c r="B13" s="70" t="s">
        <v>180</v>
      </c>
      <c r="C13" s="71">
        <v>90.02</v>
      </c>
      <c r="D13" s="72">
        <v>150</v>
      </c>
      <c r="E13" s="73">
        <f aca="true" t="shared" si="0" ref="E13:E18">C13*D13</f>
        <v>13503</v>
      </c>
      <c r="F13" s="70">
        <v>2700</v>
      </c>
      <c r="G13" s="73">
        <v>4000</v>
      </c>
      <c r="H13" s="70">
        <v>4000</v>
      </c>
      <c r="I13" s="70">
        <f aca="true" t="shared" si="1" ref="I13:I18">E13-F13-G13-H13</f>
        <v>2803</v>
      </c>
      <c r="J13" s="70">
        <v>4000</v>
      </c>
      <c r="K13" s="70">
        <f>E13-H13-I13-J13</f>
        <v>2700</v>
      </c>
      <c r="L13" s="85"/>
      <c r="W13" s="92"/>
      <c r="X13" s="92"/>
      <c r="Y13" s="92"/>
      <c r="Z13" s="92"/>
      <c r="AA13" s="92"/>
      <c r="AB13" s="92"/>
      <c r="AC13" s="92"/>
      <c r="AD13" s="92"/>
    </row>
    <row r="14" spans="2:30" s="40" customFormat="1" ht="21.75" customHeight="1">
      <c r="B14" s="70" t="s">
        <v>181</v>
      </c>
      <c r="C14" s="71">
        <v>86.02</v>
      </c>
      <c r="D14" s="72">
        <v>150</v>
      </c>
      <c r="E14" s="73">
        <f t="shared" si="0"/>
        <v>12903</v>
      </c>
      <c r="F14" s="70">
        <v>2700</v>
      </c>
      <c r="G14" s="73">
        <v>4000</v>
      </c>
      <c r="H14" s="70">
        <v>4000</v>
      </c>
      <c r="I14" s="70">
        <f t="shared" si="1"/>
        <v>2203</v>
      </c>
      <c r="J14" s="70">
        <v>4000</v>
      </c>
      <c r="K14" s="70">
        <f>E14-H14-I14-J14</f>
        <v>2700</v>
      </c>
      <c r="L14" s="85"/>
      <c r="W14" s="92"/>
      <c r="X14" s="92"/>
      <c r="Y14" s="92"/>
      <c r="Z14" s="92"/>
      <c r="AA14" s="92"/>
      <c r="AB14" s="92"/>
      <c r="AC14" s="92"/>
      <c r="AD14" s="92"/>
    </row>
    <row r="15" spans="2:30" s="40" customFormat="1" ht="21.75" customHeight="1">
      <c r="B15" s="70" t="s">
        <v>182</v>
      </c>
      <c r="C15" s="71">
        <v>77.22</v>
      </c>
      <c r="D15" s="72">
        <v>150</v>
      </c>
      <c r="E15" s="73">
        <f t="shared" si="0"/>
        <v>11583</v>
      </c>
      <c r="F15" s="70">
        <v>2400</v>
      </c>
      <c r="G15" s="73">
        <v>4000</v>
      </c>
      <c r="H15" s="70">
        <v>4000</v>
      </c>
      <c r="I15" s="70">
        <f t="shared" si="1"/>
        <v>1183</v>
      </c>
      <c r="J15" s="70">
        <v>4000</v>
      </c>
      <c r="K15" s="70">
        <f>E15-H15-I15-J15</f>
        <v>2400</v>
      </c>
      <c r="L15" s="85"/>
      <c r="W15" s="92"/>
      <c r="X15" s="92"/>
      <c r="Y15" s="92"/>
      <c r="Z15" s="92"/>
      <c r="AA15" s="92"/>
      <c r="AB15" s="92"/>
      <c r="AC15" s="92"/>
      <c r="AD15" s="92"/>
    </row>
    <row r="16" spans="2:30" s="40" customFormat="1" ht="21.75" customHeight="1">
      <c r="B16" s="74" t="s">
        <v>183</v>
      </c>
      <c r="C16" s="71">
        <v>97.12</v>
      </c>
      <c r="D16" s="72">
        <v>150</v>
      </c>
      <c r="E16" s="73">
        <f t="shared" si="0"/>
        <v>14568</v>
      </c>
      <c r="F16" s="70">
        <v>4000</v>
      </c>
      <c r="G16" s="73">
        <v>4000</v>
      </c>
      <c r="H16" s="70">
        <v>4000</v>
      </c>
      <c r="I16" s="70">
        <f t="shared" si="1"/>
        <v>2568</v>
      </c>
      <c r="J16" s="70">
        <v>0</v>
      </c>
      <c r="K16" s="70">
        <v>0</v>
      </c>
      <c r="L16" s="86"/>
      <c r="M16" s="87" t="s">
        <v>184</v>
      </c>
      <c r="N16" s="88"/>
      <c r="O16" s="88"/>
      <c r="W16" s="92"/>
      <c r="X16" s="92"/>
      <c r="Y16" s="92"/>
      <c r="Z16" s="92"/>
      <c r="AA16" s="92"/>
      <c r="AB16" s="92"/>
      <c r="AC16" s="92"/>
      <c r="AD16" s="92"/>
    </row>
    <row r="17" spans="2:30" s="40" customFormat="1" ht="24.75" customHeight="1">
      <c r="B17" s="75" t="s">
        <v>185</v>
      </c>
      <c r="C17" s="71">
        <v>97.12</v>
      </c>
      <c r="D17" s="71">
        <v>150</v>
      </c>
      <c r="E17" s="76">
        <f t="shared" si="0"/>
        <v>14568</v>
      </c>
      <c r="F17" s="70">
        <v>3900</v>
      </c>
      <c r="G17" s="73">
        <v>4000</v>
      </c>
      <c r="H17" s="70">
        <v>4000</v>
      </c>
      <c r="I17" s="70">
        <f t="shared" si="1"/>
        <v>2668</v>
      </c>
      <c r="J17" s="89">
        <v>4000</v>
      </c>
      <c r="K17" s="70">
        <v>4000</v>
      </c>
      <c r="L17" s="90">
        <v>1600</v>
      </c>
      <c r="M17" s="87" t="s">
        <v>186</v>
      </c>
      <c r="N17" s="88"/>
      <c r="O17" s="88"/>
      <c r="W17" s="92"/>
      <c r="X17" s="92"/>
      <c r="Y17" s="92"/>
      <c r="Z17" s="92"/>
      <c r="AA17" s="92"/>
      <c r="AB17" s="92"/>
      <c r="AC17" s="92"/>
      <c r="AD17" s="92"/>
    </row>
    <row r="18" spans="2:30" s="40" customFormat="1" ht="24.75" customHeight="1">
      <c r="B18" s="75" t="s">
        <v>187</v>
      </c>
      <c r="C18" s="71">
        <v>97.15</v>
      </c>
      <c r="D18" s="71">
        <v>150</v>
      </c>
      <c r="E18" s="73">
        <f t="shared" si="0"/>
        <v>14572.5</v>
      </c>
      <c r="F18" s="70">
        <v>3000</v>
      </c>
      <c r="G18" s="73">
        <v>4000</v>
      </c>
      <c r="H18" s="70">
        <v>4000</v>
      </c>
      <c r="I18" s="70">
        <f t="shared" si="1"/>
        <v>3572.5</v>
      </c>
      <c r="J18" s="89"/>
      <c r="K18" s="70"/>
      <c r="L18" s="90"/>
      <c r="M18" s="87"/>
      <c r="N18" s="88"/>
      <c r="O18" s="88"/>
      <c r="W18" s="92"/>
      <c r="X18" s="92"/>
      <c r="Y18" s="92"/>
      <c r="Z18" s="92"/>
      <c r="AA18" s="92"/>
      <c r="AB18" s="92"/>
      <c r="AC18" s="92"/>
      <c r="AD18" s="92"/>
    </row>
    <row r="19" spans="20:27" s="4" customFormat="1" ht="18" customHeight="1">
      <c r="T19" s="91"/>
      <c r="U19" s="91"/>
      <c r="V19" s="91"/>
      <c r="W19" s="91"/>
      <c r="X19" s="91"/>
      <c r="Y19" s="91"/>
      <c r="Z19" s="91"/>
      <c r="AA19" s="91"/>
    </row>
    <row r="20" spans="5:27" s="4" customFormat="1" ht="18" customHeight="1">
      <c r="E20" s="4">
        <f>SUM(E13:E18)</f>
        <v>81697.5</v>
      </c>
      <c r="T20" s="91"/>
      <c r="U20" s="91"/>
      <c r="V20" s="91"/>
      <c r="W20" s="91"/>
      <c r="X20" s="91"/>
      <c r="Y20" s="91"/>
      <c r="Z20" s="91"/>
      <c r="AA20" s="91"/>
    </row>
    <row r="21" spans="20:27" s="4" customFormat="1" ht="18" customHeight="1">
      <c r="T21" s="91"/>
      <c r="U21" s="91"/>
      <c r="V21" s="91"/>
      <c r="W21" s="91"/>
      <c r="X21" s="91"/>
      <c r="Y21" s="91"/>
      <c r="Z21" s="91"/>
      <c r="AA21" s="91"/>
    </row>
    <row r="22" spans="20:27" s="4" customFormat="1" ht="18" customHeight="1">
      <c r="T22" s="91"/>
      <c r="U22" s="91"/>
      <c r="V22" s="91"/>
      <c r="W22" s="91"/>
      <c r="X22" s="91"/>
      <c r="Y22" s="91"/>
      <c r="Z22" s="91"/>
      <c r="AA22" s="91"/>
    </row>
    <row r="23" spans="3:9" ht="20.25">
      <c r="C23" s="77" t="s">
        <v>188</v>
      </c>
      <c r="D23" s="77"/>
      <c r="E23" s="77"/>
      <c r="F23" s="77"/>
      <c r="G23" s="77"/>
      <c r="H23" s="77"/>
      <c r="I23" s="77"/>
    </row>
    <row r="24" spans="3:9" ht="20.25">
      <c r="C24" s="77"/>
      <c r="D24" s="77"/>
      <c r="E24" s="77"/>
      <c r="F24" s="77"/>
      <c r="G24" s="77"/>
      <c r="H24" s="77"/>
      <c r="I24" s="77"/>
    </row>
    <row r="25" spans="3:9" ht="20.25">
      <c r="C25" s="77"/>
      <c r="D25" s="77"/>
      <c r="E25" s="77"/>
      <c r="F25" s="77"/>
      <c r="G25" s="77"/>
      <c r="H25" s="77"/>
      <c r="I25" s="77"/>
    </row>
    <row r="26" spans="3:9" ht="20.25">
      <c r="C26" s="77"/>
      <c r="D26" s="77"/>
      <c r="E26" s="77"/>
      <c r="F26" s="77"/>
      <c r="G26" s="77"/>
      <c r="H26" s="77"/>
      <c r="I26" s="77"/>
    </row>
  </sheetData>
  <sheetProtection/>
  <mergeCells count="4">
    <mergeCell ref="B10:K10"/>
    <mergeCell ref="M16:O16"/>
    <mergeCell ref="M17:O17"/>
    <mergeCell ref="C23:I26"/>
  </mergeCells>
  <printOptions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SheetLayoutView="100" workbookViewId="0" topLeftCell="A39">
      <selection activeCell="T58" sqref="T58"/>
    </sheetView>
  </sheetViews>
  <sheetFormatPr defaultColWidth="8.75390625" defaultRowHeight="18" customHeight="1"/>
  <cols>
    <col min="1" max="1" width="3.375" style="4" customWidth="1"/>
    <col min="2" max="2" width="9.00390625" style="4" customWidth="1"/>
    <col min="3" max="3" width="13.875" style="4" customWidth="1"/>
    <col min="4" max="4" width="9.625" style="4" customWidth="1"/>
    <col min="5" max="5" width="7.875" style="4" customWidth="1"/>
    <col min="6" max="6" width="7.625" style="4" customWidth="1"/>
    <col min="7" max="7" width="7.00390625" style="5" customWidth="1"/>
    <col min="8" max="8" width="5.875" style="4" customWidth="1"/>
    <col min="9" max="9" width="5.625" style="4" customWidth="1"/>
    <col min="10" max="10" width="10.75390625" style="4" customWidth="1"/>
    <col min="11" max="11" width="8.50390625" style="4" customWidth="1"/>
    <col min="12" max="12" width="9.875" style="4" customWidth="1"/>
    <col min="13" max="13" width="10.375" style="4" customWidth="1"/>
    <col min="14" max="14" width="6.375" style="4" bestFit="1" customWidth="1"/>
    <col min="15" max="15" width="6.75390625" style="4" customWidth="1"/>
    <col min="16" max="16" width="6.125" style="4" customWidth="1"/>
    <col min="17" max="17" width="6.25390625" style="4" hidden="1" customWidth="1"/>
    <col min="18" max="18" width="7.00390625" style="4" hidden="1" customWidth="1"/>
    <col min="19" max="19" width="8.625" style="4" hidden="1" customWidth="1"/>
    <col min="20" max="32" width="9.00390625" style="4" bestFit="1" customWidth="1"/>
    <col min="33" max="16384" width="8.75390625" style="4" customWidth="1"/>
  </cols>
  <sheetData>
    <row r="1" spans="1:20" s="1" customFormat="1" ht="27.7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189</v>
      </c>
      <c r="F1" s="6" t="s">
        <v>5</v>
      </c>
      <c r="G1" s="8" t="s">
        <v>6</v>
      </c>
      <c r="H1" s="6" t="s">
        <v>7</v>
      </c>
      <c r="I1" s="6" t="s">
        <v>8</v>
      </c>
      <c r="J1" s="6" t="s">
        <v>9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2</v>
      </c>
      <c r="T1" s="1" t="s">
        <v>196</v>
      </c>
    </row>
    <row r="2" spans="1:20" ht="18" customHeight="1">
      <c r="A2" s="7">
        <v>54</v>
      </c>
      <c r="B2" s="9" t="s">
        <v>139</v>
      </c>
      <c r="C2" s="10" t="s">
        <v>140</v>
      </c>
      <c r="D2" s="11"/>
      <c r="E2" s="12">
        <v>6000</v>
      </c>
      <c r="F2" s="12">
        <f>E2/6</f>
        <v>1000</v>
      </c>
      <c r="G2" s="13">
        <v>88.01</v>
      </c>
      <c r="H2" s="11"/>
      <c r="I2" s="31">
        <v>40</v>
      </c>
      <c r="J2" s="15">
        <f aca="true" t="shared" si="0" ref="J2:J33">(G2+H2)*I2</f>
        <v>3520.4</v>
      </c>
      <c r="K2" s="15">
        <f aca="true" t="shared" si="1" ref="K2:K33">J2/6</f>
        <v>586.7333333333333</v>
      </c>
      <c r="L2" s="32"/>
      <c r="M2" s="11">
        <v>2000</v>
      </c>
      <c r="N2" s="11">
        <v>2000</v>
      </c>
      <c r="O2" s="11">
        <v>2000</v>
      </c>
      <c r="P2" s="11">
        <v>2000</v>
      </c>
      <c r="Q2" s="11"/>
      <c r="R2" s="11"/>
      <c r="S2" s="10" t="s">
        <v>198</v>
      </c>
      <c r="T2" s="11">
        <v>2000</v>
      </c>
    </row>
    <row r="3" spans="1:20" ht="18" customHeight="1">
      <c r="A3" s="4">
        <v>49</v>
      </c>
      <c r="B3" s="14" t="s">
        <v>131</v>
      </c>
      <c r="C3" s="1" t="s">
        <v>132</v>
      </c>
      <c r="D3" s="15" t="s">
        <v>128</v>
      </c>
      <c r="E3" s="15">
        <v>10500</v>
      </c>
      <c r="F3" s="15">
        <f>E3/6</f>
        <v>1750</v>
      </c>
      <c r="G3" s="5">
        <v>155.42</v>
      </c>
      <c r="I3" s="33">
        <v>70</v>
      </c>
      <c r="J3" s="15">
        <f t="shared" si="0"/>
        <v>10879.4</v>
      </c>
      <c r="K3" s="15">
        <f t="shared" si="1"/>
        <v>1813.2333333333333</v>
      </c>
      <c r="L3" s="7"/>
      <c r="M3" s="7">
        <v>3800</v>
      </c>
      <c r="N3" s="7">
        <v>3800</v>
      </c>
      <c r="O3" s="7">
        <v>3800</v>
      </c>
      <c r="P3" s="7">
        <v>3800</v>
      </c>
      <c r="Q3" s="36"/>
      <c r="S3" s="1" t="s">
        <v>132</v>
      </c>
      <c r="T3" s="7">
        <v>3800</v>
      </c>
    </row>
    <row r="4" spans="1:20" ht="18" customHeight="1">
      <c r="A4" s="7">
        <v>53</v>
      </c>
      <c r="B4" s="16" t="s">
        <v>137</v>
      </c>
      <c r="C4" s="17" t="s">
        <v>138</v>
      </c>
      <c r="D4" s="7" t="s">
        <v>199</v>
      </c>
      <c r="E4" s="15">
        <v>1750</v>
      </c>
      <c r="F4" s="15">
        <v>1750</v>
      </c>
      <c r="G4" s="18">
        <v>21.86</v>
      </c>
      <c r="H4" s="7"/>
      <c r="I4" s="34">
        <v>70</v>
      </c>
      <c r="J4" s="15">
        <f t="shared" si="0"/>
        <v>1530.2</v>
      </c>
      <c r="K4" s="15">
        <f t="shared" si="1"/>
        <v>255.03333333333333</v>
      </c>
      <c r="L4" s="35"/>
      <c r="M4" s="7">
        <v>5500</v>
      </c>
      <c r="N4" s="7">
        <v>5500</v>
      </c>
      <c r="O4" s="7">
        <v>6500</v>
      </c>
      <c r="P4" s="7">
        <v>8000</v>
      </c>
      <c r="Q4" s="7"/>
      <c r="R4" s="7"/>
      <c r="S4" s="15" t="s">
        <v>200</v>
      </c>
      <c r="T4" s="7">
        <v>8000</v>
      </c>
    </row>
    <row r="5" spans="1:20" ht="18" customHeight="1">
      <c r="A5" s="4">
        <v>48</v>
      </c>
      <c r="B5" s="14" t="s">
        <v>129</v>
      </c>
      <c r="C5" s="6" t="s">
        <v>130</v>
      </c>
      <c r="D5" s="15" t="s">
        <v>128</v>
      </c>
      <c r="E5" s="15">
        <v>10500</v>
      </c>
      <c r="F5" s="15">
        <f>E5/6</f>
        <v>1750</v>
      </c>
      <c r="G5" s="18">
        <v>322.66</v>
      </c>
      <c r="H5" s="7"/>
      <c r="I5" s="15">
        <v>70</v>
      </c>
      <c r="J5" s="15">
        <f t="shared" si="0"/>
        <v>22586.2</v>
      </c>
      <c r="K5" s="15">
        <f t="shared" si="1"/>
        <v>3764.366666666667</v>
      </c>
      <c r="L5" s="7"/>
      <c r="M5" s="7">
        <v>5600</v>
      </c>
      <c r="N5" s="7">
        <v>5600</v>
      </c>
      <c r="O5" s="7">
        <v>5600</v>
      </c>
      <c r="P5" s="7">
        <v>5600</v>
      </c>
      <c r="Q5" s="37"/>
      <c r="R5" s="7"/>
      <c r="S5" s="6" t="s">
        <v>130</v>
      </c>
      <c r="T5" s="7">
        <v>5600</v>
      </c>
    </row>
    <row r="6" spans="1:20" ht="18" customHeight="1">
      <c r="A6" s="7">
        <v>47</v>
      </c>
      <c r="B6" s="14" t="s">
        <v>126</v>
      </c>
      <c r="C6" s="1" t="s">
        <v>127</v>
      </c>
      <c r="D6" s="15" t="s">
        <v>128</v>
      </c>
      <c r="E6" s="15">
        <v>10500</v>
      </c>
      <c r="F6" s="15">
        <f>E6/6</f>
        <v>1750</v>
      </c>
      <c r="G6" s="5">
        <v>112</v>
      </c>
      <c r="I6" s="33">
        <v>70</v>
      </c>
      <c r="J6" s="15">
        <f t="shared" si="0"/>
        <v>7840</v>
      </c>
      <c r="K6" s="15">
        <f t="shared" si="1"/>
        <v>1306.6666666666667</v>
      </c>
      <c r="L6" s="7"/>
      <c r="M6" s="7">
        <v>3500</v>
      </c>
      <c r="N6" s="7">
        <v>3500</v>
      </c>
      <c r="O6" s="7">
        <v>3500</v>
      </c>
      <c r="P6" s="7">
        <v>3500</v>
      </c>
      <c r="Q6" s="36"/>
      <c r="S6" s="1" t="s">
        <v>127</v>
      </c>
      <c r="T6" s="7">
        <v>3500</v>
      </c>
    </row>
    <row r="7" spans="1:20" ht="18" customHeight="1">
      <c r="A7" s="4">
        <v>45</v>
      </c>
      <c r="B7" s="19" t="s">
        <v>121</v>
      </c>
      <c r="C7" s="6" t="s">
        <v>122</v>
      </c>
      <c r="D7" s="15" t="s">
        <v>123</v>
      </c>
      <c r="E7" s="15">
        <v>6000</v>
      </c>
      <c r="F7" s="15">
        <f>E7/6</f>
        <v>1000</v>
      </c>
      <c r="G7" s="18">
        <v>319.27</v>
      </c>
      <c r="H7" s="7"/>
      <c r="I7" s="15">
        <v>40</v>
      </c>
      <c r="J7" s="15">
        <f t="shared" si="0"/>
        <v>12770.8</v>
      </c>
      <c r="K7" s="15">
        <f t="shared" si="1"/>
        <v>2128.4666666666667</v>
      </c>
      <c r="L7" s="7"/>
      <c r="M7" s="7">
        <v>3500</v>
      </c>
      <c r="N7" s="7">
        <v>3500</v>
      </c>
      <c r="O7" s="7">
        <v>3500</v>
      </c>
      <c r="P7" s="7">
        <v>3500</v>
      </c>
      <c r="Q7" s="37"/>
      <c r="R7" s="7"/>
      <c r="S7" s="6" t="s">
        <v>122</v>
      </c>
      <c r="T7" s="7">
        <v>3500</v>
      </c>
    </row>
    <row r="8" spans="1:20" ht="18" customHeight="1">
      <c r="A8" s="4">
        <v>43</v>
      </c>
      <c r="B8" s="19" t="s">
        <v>118</v>
      </c>
      <c r="C8" s="6" t="s">
        <v>201</v>
      </c>
      <c r="D8" s="15" t="s">
        <v>66</v>
      </c>
      <c r="E8" s="15">
        <v>10500</v>
      </c>
      <c r="F8" s="15">
        <f>E8/6</f>
        <v>1750</v>
      </c>
      <c r="G8" s="18">
        <v>46.19</v>
      </c>
      <c r="H8" s="7"/>
      <c r="I8" s="15">
        <v>70</v>
      </c>
      <c r="J8" s="15">
        <f t="shared" si="0"/>
        <v>3233.2999999999997</v>
      </c>
      <c r="K8" s="15">
        <f t="shared" si="1"/>
        <v>538.8833333333333</v>
      </c>
      <c r="L8" s="7"/>
      <c r="M8" s="7">
        <v>2500</v>
      </c>
      <c r="N8" s="7">
        <v>2500</v>
      </c>
      <c r="O8" s="7">
        <v>2500</v>
      </c>
      <c r="P8" s="7">
        <v>2500</v>
      </c>
      <c r="Q8" s="37"/>
      <c r="R8" s="7"/>
      <c r="S8" s="6" t="s">
        <v>201</v>
      </c>
      <c r="T8" s="7">
        <v>2500</v>
      </c>
    </row>
    <row r="9" spans="1:20" ht="18" customHeight="1">
      <c r="A9" s="7">
        <v>10</v>
      </c>
      <c r="B9" s="14" t="s">
        <v>202</v>
      </c>
      <c r="C9" s="17" t="s">
        <v>43</v>
      </c>
      <c r="D9" s="15" t="s">
        <v>44</v>
      </c>
      <c r="E9" s="15">
        <v>6000</v>
      </c>
      <c r="F9" s="15">
        <f>E9/6</f>
        <v>1000</v>
      </c>
      <c r="G9" s="18"/>
      <c r="H9" s="7"/>
      <c r="I9" s="15"/>
      <c r="J9" s="15">
        <f t="shared" si="0"/>
        <v>0</v>
      </c>
      <c r="K9" s="15">
        <f t="shared" si="1"/>
        <v>0</v>
      </c>
      <c r="L9" s="15">
        <v>1500</v>
      </c>
      <c r="M9" s="7">
        <v>3000</v>
      </c>
      <c r="N9" s="7">
        <v>3000</v>
      </c>
      <c r="O9" s="7">
        <v>3000</v>
      </c>
      <c r="P9" s="7">
        <v>3000</v>
      </c>
      <c r="Q9" s="37"/>
      <c r="R9" s="7"/>
      <c r="S9" s="15" t="s">
        <v>43</v>
      </c>
      <c r="T9" s="7">
        <v>3000</v>
      </c>
    </row>
    <row r="10" spans="1:20" ht="18" customHeight="1">
      <c r="A10" s="4">
        <v>1</v>
      </c>
      <c r="B10" s="20" t="s">
        <v>20</v>
      </c>
      <c r="C10" s="15" t="s">
        <v>21</v>
      </c>
      <c r="D10" s="15" t="s">
        <v>22</v>
      </c>
      <c r="E10" s="15">
        <v>0</v>
      </c>
      <c r="F10" s="15">
        <v>0</v>
      </c>
      <c r="G10" s="18">
        <v>84</v>
      </c>
      <c r="H10" s="7"/>
      <c r="I10" s="15">
        <v>90</v>
      </c>
      <c r="J10" s="15">
        <f t="shared" si="0"/>
        <v>7560</v>
      </c>
      <c r="K10" s="15">
        <f t="shared" si="1"/>
        <v>1260</v>
      </c>
      <c r="L10" s="15">
        <v>3500</v>
      </c>
      <c r="M10" s="7">
        <v>5000</v>
      </c>
      <c r="N10" s="7">
        <v>5000</v>
      </c>
      <c r="O10" s="7">
        <v>5000</v>
      </c>
      <c r="P10" s="7">
        <v>5000</v>
      </c>
      <c r="Q10" s="38"/>
      <c r="R10" s="7"/>
      <c r="S10" s="15" t="s">
        <v>21</v>
      </c>
      <c r="T10" s="7">
        <v>5000</v>
      </c>
    </row>
    <row r="11" spans="1:20" ht="18" customHeight="1">
      <c r="A11" s="7">
        <v>11</v>
      </c>
      <c r="B11" s="20" t="s">
        <v>45</v>
      </c>
      <c r="C11" s="15" t="s">
        <v>46</v>
      </c>
      <c r="D11" s="15" t="s">
        <v>47</v>
      </c>
      <c r="E11" s="15">
        <v>9000</v>
      </c>
      <c r="F11" s="15">
        <f>E11/6</f>
        <v>1500</v>
      </c>
      <c r="G11" s="18"/>
      <c r="H11" s="7"/>
      <c r="I11" s="15"/>
      <c r="J11" s="15">
        <f t="shared" si="0"/>
        <v>0</v>
      </c>
      <c r="K11" s="15">
        <f t="shared" si="1"/>
        <v>0</v>
      </c>
      <c r="L11" s="15">
        <v>2500</v>
      </c>
      <c r="M11" s="7">
        <v>4000</v>
      </c>
      <c r="N11" s="7">
        <v>4000</v>
      </c>
      <c r="O11" s="7">
        <v>4000</v>
      </c>
      <c r="P11" s="7">
        <v>4000</v>
      </c>
      <c r="Q11" s="38"/>
      <c r="R11" s="11"/>
      <c r="S11" s="12" t="s">
        <v>46</v>
      </c>
      <c r="T11" s="7">
        <v>4000</v>
      </c>
    </row>
    <row r="12" spans="1:20" ht="18" customHeight="1">
      <c r="A12" s="4">
        <v>2</v>
      </c>
      <c r="B12" s="14" t="s">
        <v>23</v>
      </c>
      <c r="C12" s="7" t="s">
        <v>24</v>
      </c>
      <c r="D12" s="15" t="s">
        <v>25</v>
      </c>
      <c r="E12" s="15">
        <v>14500</v>
      </c>
      <c r="F12" s="15">
        <v>2417</v>
      </c>
      <c r="G12" s="18">
        <v>0</v>
      </c>
      <c r="H12" s="7"/>
      <c r="I12" s="7"/>
      <c r="J12" s="15">
        <f t="shared" si="0"/>
        <v>0</v>
      </c>
      <c r="K12" s="15">
        <f t="shared" si="1"/>
        <v>0</v>
      </c>
      <c r="L12" s="15">
        <v>3500</v>
      </c>
      <c r="M12" s="7">
        <v>6000</v>
      </c>
      <c r="N12" s="7">
        <v>6000</v>
      </c>
      <c r="O12" s="7">
        <v>6000</v>
      </c>
      <c r="P12" s="7">
        <v>6000</v>
      </c>
      <c r="Q12" s="7"/>
      <c r="R12" s="7"/>
      <c r="S12" s="7" t="s">
        <v>24</v>
      </c>
      <c r="T12" s="7">
        <v>6000</v>
      </c>
    </row>
    <row r="13" spans="1:20" ht="18" customHeight="1">
      <c r="A13" s="7">
        <v>58</v>
      </c>
      <c r="B13" s="16" t="s">
        <v>144</v>
      </c>
      <c r="C13" s="15" t="s">
        <v>145</v>
      </c>
      <c r="D13" s="15" t="s">
        <v>44</v>
      </c>
      <c r="E13" s="21">
        <v>6000</v>
      </c>
      <c r="F13" s="15">
        <f aca="true" t="shared" si="2" ref="F13:F29">E13/6</f>
        <v>1000</v>
      </c>
      <c r="G13" s="22"/>
      <c r="H13" s="15"/>
      <c r="I13" s="21"/>
      <c r="J13" s="15">
        <f t="shared" si="0"/>
        <v>0</v>
      </c>
      <c r="K13" s="15">
        <f t="shared" si="1"/>
        <v>0</v>
      </c>
      <c r="L13" s="7">
        <v>1000</v>
      </c>
      <c r="M13" s="7">
        <v>1500</v>
      </c>
      <c r="N13" s="7">
        <v>1500</v>
      </c>
      <c r="O13" s="7">
        <v>3000</v>
      </c>
      <c r="P13" s="7">
        <v>3000</v>
      </c>
      <c r="Q13" s="11"/>
      <c r="R13" s="7"/>
      <c r="S13" s="15" t="s">
        <v>145</v>
      </c>
      <c r="T13" s="7">
        <v>3000</v>
      </c>
    </row>
    <row r="14" spans="1:20" ht="18" customHeight="1">
      <c r="A14" s="7">
        <v>9</v>
      </c>
      <c r="B14" s="20" t="s">
        <v>40</v>
      </c>
      <c r="C14" s="15" t="s">
        <v>41</v>
      </c>
      <c r="D14" s="15" t="s">
        <v>39</v>
      </c>
      <c r="E14" s="15">
        <v>8000</v>
      </c>
      <c r="F14" s="15">
        <f t="shared" si="2"/>
        <v>1333.3333333333333</v>
      </c>
      <c r="G14" s="18"/>
      <c r="H14" s="7"/>
      <c r="I14" s="15"/>
      <c r="J14" s="15">
        <f t="shared" si="0"/>
        <v>0</v>
      </c>
      <c r="K14" s="15">
        <f t="shared" si="1"/>
        <v>0</v>
      </c>
      <c r="L14" s="15">
        <v>2500</v>
      </c>
      <c r="M14" s="7">
        <v>4000</v>
      </c>
      <c r="N14" s="7">
        <v>4000</v>
      </c>
      <c r="O14" s="7">
        <v>4000</v>
      </c>
      <c r="P14" s="7">
        <v>4000</v>
      </c>
      <c r="Q14" s="37"/>
      <c r="R14" s="7"/>
      <c r="S14" s="15" t="s">
        <v>41</v>
      </c>
      <c r="T14" s="7">
        <v>4000</v>
      </c>
    </row>
    <row r="15" spans="1:20" s="2" customFormat="1" ht="18" customHeight="1">
      <c r="A15" s="7">
        <v>8</v>
      </c>
      <c r="B15" s="122" t="s">
        <v>37</v>
      </c>
      <c r="C15" s="15" t="s">
        <v>38</v>
      </c>
      <c r="D15" s="15" t="s">
        <v>39</v>
      </c>
      <c r="E15" s="15">
        <v>8000</v>
      </c>
      <c r="F15" s="15">
        <f t="shared" si="2"/>
        <v>1333.3333333333333</v>
      </c>
      <c r="G15" s="18"/>
      <c r="H15" s="7"/>
      <c r="I15" s="15"/>
      <c r="J15" s="15">
        <f t="shared" si="0"/>
        <v>0</v>
      </c>
      <c r="K15" s="15">
        <f t="shared" si="1"/>
        <v>0</v>
      </c>
      <c r="L15" s="15">
        <v>2000</v>
      </c>
      <c r="M15" s="7">
        <v>3500</v>
      </c>
      <c r="N15" s="7">
        <v>3500</v>
      </c>
      <c r="O15" s="7">
        <v>3500</v>
      </c>
      <c r="P15" s="7">
        <v>3500</v>
      </c>
      <c r="Q15" s="37"/>
      <c r="R15" s="7"/>
      <c r="S15" s="15" t="s">
        <v>38</v>
      </c>
      <c r="T15" s="7">
        <v>3500</v>
      </c>
    </row>
    <row r="16" spans="1:20" s="2" customFormat="1" ht="18" customHeight="1">
      <c r="A16" s="7">
        <v>42</v>
      </c>
      <c r="B16" s="19" t="s">
        <v>116</v>
      </c>
      <c r="C16" s="6" t="s">
        <v>117</v>
      </c>
      <c r="D16" s="15" t="s">
        <v>115</v>
      </c>
      <c r="E16" s="15">
        <v>6000</v>
      </c>
      <c r="F16" s="15">
        <f t="shared" si="2"/>
        <v>1000</v>
      </c>
      <c r="G16" s="18">
        <v>197.64</v>
      </c>
      <c r="H16" s="7"/>
      <c r="I16" s="15">
        <v>40</v>
      </c>
      <c r="J16" s="15">
        <f t="shared" si="0"/>
        <v>7905.599999999999</v>
      </c>
      <c r="K16" s="15">
        <f t="shared" si="1"/>
        <v>1317.6</v>
      </c>
      <c r="L16" s="7"/>
      <c r="M16" s="7">
        <v>2500</v>
      </c>
      <c r="N16" s="7">
        <v>2500</v>
      </c>
      <c r="O16" s="7">
        <v>2500</v>
      </c>
      <c r="P16" s="7">
        <v>2500</v>
      </c>
      <c r="Q16" s="37"/>
      <c r="R16" s="7"/>
      <c r="S16" s="6" t="s">
        <v>117</v>
      </c>
      <c r="T16" s="7">
        <v>2500</v>
      </c>
    </row>
    <row r="17" spans="1:20" ht="18" customHeight="1">
      <c r="A17" s="7">
        <v>41</v>
      </c>
      <c r="B17" s="19" t="s">
        <v>113</v>
      </c>
      <c r="C17" s="15" t="s">
        <v>114</v>
      </c>
      <c r="D17" s="15" t="s">
        <v>115</v>
      </c>
      <c r="E17" s="15">
        <v>6000</v>
      </c>
      <c r="F17" s="15">
        <f t="shared" si="2"/>
        <v>1000</v>
      </c>
      <c r="G17" s="18">
        <v>283.01</v>
      </c>
      <c r="H17" s="7"/>
      <c r="I17" s="15">
        <v>40</v>
      </c>
      <c r="J17" s="15">
        <f t="shared" si="0"/>
        <v>11320.4</v>
      </c>
      <c r="K17" s="15">
        <f t="shared" si="1"/>
        <v>1886.7333333333333</v>
      </c>
      <c r="L17" s="7"/>
      <c r="M17" s="7">
        <v>3000</v>
      </c>
      <c r="N17" s="7">
        <v>3000</v>
      </c>
      <c r="O17" s="7">
        <v>3000</v>
      </c>
      <c r="P17" s="7">
        <v>3000</v>
      </c>
      <c r="Q17" s="37"/>
      <c r="R17" s="7"/>
      <c r="S17" s="15" t="s">
        <v>114</v>
      </c>
      <c r="T17" s="7">
        <v>3000</v>
      </c>
    </row>
    <row r="18" spans="1:20" ht="18" customHeight="1">
      <c r="A18" s="7">
        <v>55</v>
      </c>
      <c r="B18" s="16" t="s">
        <v>141</v>
      </c>
      <c r="C18" s="15" t="s">
        <v>142</v>
      </c>
      <c r="D18" s="15" t="s">
        <v>143</v>
      </c>
      <c r="E18" s="15">
        <v>9000</v>
      </c>
      <c r="F18" s="15">
        <f t="shared" si="2"/>
        <v>1500</v>
      </c>
      <c r="G18" s="22"/>
      <c r="H18" s="15"/>
      <c r="I18" s="15"/>
      <c r="J18" s="15">
        <f t="shared" si="0"/>
        <v>0</v>
      </c>
      <c r="K18" s="15">
        <f t="shared" si="1"/>
        <v>0</v>
      </c>
      <c r="L18" s="7">
        <v>2000</v>
      </c>
      <c r="M18" s="7">
        <v>4000</v>
      </c>
      <c r="N18" s="7">
        <v>4000</v>
      </c>
      <c r="O18" s="7">
        <v>4000</v>
      </c>
      <c r="P18" s="7">
        <v>4000</v>
      </c>
      <c r="Q18" s="11"/>
      <c r="R18" s="7"/>
      <c r="S18" s="15" t="s">
        <v>142</v>
      </c>
      <c r="T18" s="7">
        <v>4000</v>
      </c>
    </row>
    <row r="19" spans="1:20" ht="18" customHeight="1">
      <c r="A19" s="7">
        <v>40</v>
      </c>
      <c r="B19" s="20" t="s">
        <v>111</v>
      </c>
      <c r="C19" s="17" t="s">
        <v>203</v>
      </c>
      <c r="D19" s="15" t="s">
        <v>66</v>
      </c>
      <c r="E19" s="15">
        <v>10500</v>
      </c>
      <c r="F19" s="15">
        <f t="shared" si="2"/>
        <v>1750</v>
      </c>
      <c r="G19" s="18">
        <v>340.74</v>
      </c>
      <c r="H19" s="7"/>
      <c r="I19" s="15">
        <v>70</v>
      </c>
      <c r="J19" s="15">
        <f t="shared" si="0"/>
        <v>23851.8</v>
      </c>
      <c r="K19" s="15">
        <f t="shared" si="1"/>
        <v>3975.2999999999997</v>
      </c>
      <c r="L19" s="7"/>
      <c r="M19" s="7">
        <v>5800</v>
      </c>
      <c r="N19" s="7">
        <v>5800</v>
      </c>
      <c r="O19" s="7">
        <v>5800</v>
      </c>
      <c r="P19" s="7">
        <v>5800</v>
      </c>
      <c r="Q19" s="37"/>
      <c r="R19" s="7"/>
      <c r="S19" s="15" t="s">
        <v>204</v>
      </c>
      <c r="T19" s="7">
        <v>5800</v>
      </c>
    </row>
    <row r="20" spans="1:20" ht="18" customHeight="1">
      <c r="A20" s="11">
        <v>18</v>
      </c>
      <c r="B20" s="23" t="s">
        <v>59</v>
      </c>
      <c r="C20" s="12" t="s">
        <v>60</v>
      </c>
      <c r="D20" s="12" t="s">
        <v>61</v>
      </c>
      <c r="E20" s="12">
        <v>13000</v>
      </c>
      <c r="F20" s="12">
        <f t="shared" si="2"/>
        <v>2166.6666666666665</v>
      </c>
      <c r="G20" s="13">
        <v>268.34</v>
      </c>
      <c r="H20" s="11"/>
      <c r="I20" s="12">
        <v>70</v>
      </c>
      <c r="J20" s="12">
        <f t="shared" si="0"/>
        <v>18783.8</v>
      </c>
      <c r="K20" s="12">
        <f t="shared" si="1"/>
        <v>3130.633333333333</v>
      </c>
      <c r="L20" s="11"/>
      <c r="M20" s="11">
        <v>6000</v>
      </c>
      <c r="N20" s="11">
        <v>6000</v>
      </c>
      <c r="O20" s="11">
        <v>6000</v>
      </c>
      <c r="P20" s="11">
        <v>6000</v>
      </c>
      <c r="Q20" s="38"/>
      <c r="R20" s="11"/>
      <c r="S20" s="12" t="s">
        <v>60</v>
      </c>
      <c r="T20" s="11">
        <v>6000</v>
      </c>
    </row>
    <row r="21" spans="1:20" ht="18" customHeight="1">
      <c r="A21" s="7">
        <v>39</v>
      </c>
      <c r="B21" s="20" t="s">
        <v>109</v>
      </c>
      <c r="C21" s="15" t="s">
        <v>110</v>
      </c>
      <c r="D21" s="15" t="s">
        <v>66</v>
      </c>
      <c r="E21" s="15">
        <v>10500</v>
      </c>
      <c r="F21" s="15">
        <f t="shared" si="2"/>
        <v>1750</v>
      </c>
      <c r="G21" s="18">
        <v>155.58</v>
      </c>
      <c r="H21" s="7"/>
      <c r="I21" s="15">
        <v>70</v>
      </c>
      <c r="J21" s="15">
        <f t="shared" si="0"/>
        <v>10890.6</v>
      </c>
      <c r="K21" s="15">
        <f t="shared" si="1"/>
        <v>1815.1000000000001</v>
      </c>
      <c r="L21" s="7"/>
      <c r="M21" s="7">
        <v>4000</v>
      </c>
      <c r="N21" s="7">
        <v>4000</v>
      </c>
      <c r="O21" s="7">
        <v>4000</v>
      </c>
      <c r="P21" s="7">
        <v>4000</v>
      </c>
      <c r="Q21" s="37"/>
      <c r="R21" s="7"/>
      <c r="S21" s="15" t="s">
        <v>110</v>
      </c>
      <c r="T21" s="7">
        <v>4000</v>
      </c>
    </row>
    <row r="22" spans="1:20" ht="18" customHeight="1">
      <c r="A22" s="7">
        <v>34</v>
      </c>
      <c r="B22" s="20" t="s">
        <v>98</v>
      </c>
      <c r="C22" s="15" t="s">
        <v>99</v>
      </c>
      <c r="D22" s="15" t="s">
        <v>66</v>
      </c>
      <c r="E22" s="15">
        <v>10500</v>
      </c>
      <c r="F22" s="15">
        <f t="shared" si="2"/>
        <v>1750</v>
      </c>
      <c r="G22" s="18"/>
      <c r="H22" s="7"/>
      <c r="I22" s="15">
        <v>70</v>
      </c>
      <c r="J22" s="15">
        <f t="shared" si="0"/>
        <v>0</v>
      </c>
      <c r="K22" s="15">
        <f t="shared" si="1"/>
        <v>0</v>
      </c>
      <c r="L22" s="7"/>
      <c r="M22" s="7">
        <v>1750</v>
      </c>
      <c r="N22" s="7">
        <v>1750</v>
      </c>
      <c r="O22" s="7">
        <v>1750</v>
      </c>
      <c r="P22" s="7">
        <v>1750</v>
      </c>
      <c r="Q22" s="37"/>
      <c r="R22" s="7"/>
      <c r="S22" s="15" t="s">
        <v>99</v>
      </c>
      <c r="T22" s="7">
        <v>1750</v>
      </c>
    </row>
    <row r="23" spans="1:20" ht="18" customHeight="1">
      <c r="A23" s="7">
        <v>33</v>
      </c>
      <c r="B23" s="20" t="s">
        <v>96</v>
      </c>
      <c r="C23" s="15" t="s">
        <v>97</v>
      </c>
      <c r="D23" s="15" t="s">
        <v>79</v>
      </c>
      <c r="E23" s="15">
        <v>9000</v>
      </c>
      <c r="F23" s="15">
        <f t="shared" si="2"/>
        <v>1500</v>
      </c>
      <c r="G23" s="18">
        <v>247.99</v>
      </c>
      <c r="H23" s="7"/>
      <c r="I23" s="15">
        <v>50</v>
      </c>
      <c r="J23" s="15">
        <f t="shared" si="0"/>
        <v>12399.5</v>
      </c>
      <c r="K23" s="15">
        <f t="shared" si="1"/>
        <v>2066.5833333333335</v>
      </c>
      <c r="L23" s="7"/>
      <c r="M23" s="7">
        <v>3800</v>
      </c>
      <c r="N23" s="7">
        <v>3800</v>
      </c>
      <c r="O23" s="7">
        <v>3800</v>
      </c>
      <c r="P23" s="7">
        <v>3800</v>
      </c>
      <c r="Q23" s="37"/>
      <c r="R23" s="7"/>
      <c r="S23" s="15" t="s">
        <v>97</v>
      </c>
      <c r="T23" s="7">
        <v>3800</v>
      </c>
    </row>
    <row r="24" spans="1:20" s="2" customFormat="1" ht="18" customHeight="1">
      <c r="A24" s="7">
        <v>32</v>
      </c>
      <c r="B24" s="20" t="s">
        <v>94</v>
      </c>
      <c r="C24" s="15" t="s">
        <v>95</v>
      </c>
      <c r="D24" s="15" t="s">
        <v>61</v>
      </c>
      <c r="E24" s="15">
        <v>13000</v>
      </c>
      <c r="F24" s="15">
        <f t="shared" si="2"/>
        <v>2166.6666666666665</v>
      </c>
      <c r="G24" s="18">
        <v>57.52</v>
      </c>
      <c r="H24" s="7"/>
      <c r="I24" s="15">
        <v>70</v>
      </c>
      <c r="J24" s="15">
        <f t="shared" si="0"/>
        <v>4026.4</v>
      </c>
      <c r="K24" s="15">
        <f t="shared" si="1"/>
        <v>671.0666666666667</v>
      </c>
      <c r="L24" s="7"/>
      <c r="M24" s="7">
        <v>3000</v>
      </c>
      <c r="N24" s="7">
        <v>3000</v>
      </c>
      <c r="O24" s="7">
        <v>3000</v>
      </c>
      <c r="P24" s="7">
        <v>3000</v>
      </c>
      <c r="Q24" s="37"/>
      <c r="R24" s="7"/>
      <c r="S24" s="15" t="s">
        <v>95</v>
      </c>
      <c r="T24" s="7">
        <v>3000</v>
      </c>
    </row>
    <row r="25" spans="1:20" s="2" customFormat="1" ht="18" customHeight="1">
      <c r="A25" s="7">
        <v>4</v>
      </c>
      <c r="B25" s="14" t="s">
        <v>28</v>
      </c>
      <c r="C25" s="15" t="s">
        <v>29</v>
      </c>
      <c r="D25" s="15" t="s">
        <v>30</v>
      </c>
      <c r="E25" s="15">
        <v>16500</v>
      </c>
      <c r="F25" s="15">
        <f t="shared" si="2"/>
        <v>2750</v>
      </c>
      <c r="G25" s="18">
        <v>152.23</v>
      </c>
      <c r="H25" s="7"/>
      <c r="I25" s="15">
        <v>90</v>
      </c>
      <c r="J25" s="15">
        <f t="shared" si="0"/>
        <v>13700.699999999999</v>
      </c>
      <c r="K25" s="15">
        <f t="shared" si="1"/>
        <v>2283.45</v>
      </c>
      <c r="L25" s="15">
        <v>3000</v>
      </c>
      <c r="M25" s="7">
        <v>8000</v>
      </c>
      <c r="N25" s="7">
        <v>8000</v>
      </c>
      <c r="O25" s="7">
        <v>8000</v>
      </c>
      <c r="P25" s="7">
        <v>8000</v>
      </c>
      <c r="Q25" s="37"/>
      <c r="R25" s="7"/>
      <c r="S25" s="15" t="s">
        <v>29</v>
      </c>
      <c r="T25" s="7">
        <v>8000</v>
      </c>
    </row>
    <row r="26" spans="1:20" s="2" customFormat="1" ht="18" customHeight="1">
      <c r="A26" s="7">
        <v>36</v>
      </c>
      <c r="B26" s="20" t="s">
        <v>103</v>
      </c>
      <c r="C26" s="17" t="s">
        <v>104</v>
      </c>
      <c r="D26" s="15" t="s">
        <v>79</v>
      </c>
      <c r="E26" s="15">
        <v>9000</v>
      </c>
      <c r="F26" s="15">
        <f t="shared" si="2"/>
        <v>1500</v>
      </c>
      <c r="G26" s="18">
        <v>176.66</v>
      </c>
      <c r="H26" s="7"/>
      <c r="I26" s="15">
        <v>50</v>
      </c>
      <c r="J26" s="15">
        <f t="shared" si="0"/>
        <v>8833</v>
      </c>
      <c r="K26" s="15">
        <f t="shared" si="1"/>
        <v>1472.1666666666667</v>
      </c>
      <c r="L26" s="7"/>
      <c r="M26" s="7">
        <v>3500</v>
      </c>
      <c r="N26" s="7">
        <v>3500</v>
      </c>
      <c r="O26" s="7">
        <v>3500</v>
      </c>
      <c r="P26" s="7">
        <v>3500</v>
      </c>
      <c r="Q26" s="37"/>
      <c r="R26" s="7"/>
      <c r="S26" s="15" t="s">
        <v>104</v>
      </c>
      <c r="T26" s="7">
        <v>3500</v>
      </c>
    </row>
    <row r="27" spans="1:20" ht="18" customHeight="1">
      <c r="A27" s="7">
        <v>31</v>
      </c>
      <c r="B27" s="20" t="s">
        <v>92</v>
      </c>
      <c r="C27" s="15" t="s">
        <v>93</v>
      </c>
      <c r="D27" s="15" t="s">
        <v>61</v>
      </c>
      <c r="E27" s="15">
        <v>13000</v>
      </c>
      <c r="F27" s="15">
        <f t="shared" si="2"/>
        <v>2166.6666666666665</v>
      </c>
      <c r="G27" s="18">
        <v>228.85</v>
      </c>
      <c r="H27" s="7"/>
      <c r="I27" s="15">
        <v>70</v>
      </c>
      <c r="J27" s="15">
        <f t="shared" si="0"/>
        <v>16019.5</v>
      </c>
      <c r="K27" s="15">
        <f t="shared" si="1"/>
        <v>2669.9166666666665</v>
      </c>
      <c r="L27" s="7"/>
      <c r="M27" s="7">
        <v>5000</v>
      </c>
      <c r="N27" s="7">
        <v>5000</v>
      </c>
      <c r="O27" s="7">
        <v>5000</v>
      </c>
      <c r="P27" s="7">
        <v>5000</v>
      </c>
      <c r="Q27" s="37"/>
      <c r="R27" s="7"/>
      <c r="S27" s="15" t="s">
        <v>93</v>
      </c>
      <c r="T27" s="7">
        <v>5000</v>
      </c>
    </row>
    <row r="28" spans="1:20" ht="18" customHeight="1">
      <c r="A28" s="11">
        <v>17</v>
      </c>
      <c r="B28" s="23" t="s">
        <v>56</v>
      </c>
      <c r="C28" s="12" t="s">
        <v>57</v>
      </c>
      <c r="D28" s="12" t="s">
        <v>58</v>
      </c>
      <c r="E28" s="12">
        <v>11500</v>
      </c>
      <c r="F28" s="12">
        <f t="shared" si="2"/>
        <v>1916.6666666666667</v>
      </c>
      <c r="G28" s="13">
        <v>123.76</v>
      </c>
      <c r="H28" s="11"/>
      <c r="I28" s="12">
        <v>70</v>
      </c>
      <c r="J28" s="12">
        <f t="shared" si="0"/>
        <v>8663.2</v>
      </c>
      <c r="K28" s="12">
        <f t="shared" si="1"/>
        <v>1443.8666666666668</v>
      </c>
      <c r="L28" s="11"/>
      <c r="M28" s="11">
        <v>3500</v>
      </c>
      <c r="N28" s="11">
        <v>3500</v>
      </c>
      <c r="O28" s="11">
        <v>3500</v>
      </c>
      <c r="P28" s="11">
        <v>3500</v>
      </c>
      <c r="Q28" s="38"/>
      <c r="R28" s="11"/>
      <c r="S28" s="12" t="s">
        <v>57</v>
      </c>
      <c r="T28" s="11">
        <v>3500</v>
      </c>
    </row>
    <row r="29" spans="1:20" ht="18" customHeight="1">
      <c r="A29" s="7">
        <v>25</v>
      </c>
      <c r="B29" s="20" t="s">
        <v>77</v>
      </c>
      <c r="C29" s="15" t="s">
        <v>78</v>
      </c>
      <c r="D29" s="15" t="s">
        <v>79</v>
      </c>
      <c r="E29" s="15">
        <v>9000</v>
      </c>
      <c r="F29" s="15">
        <f t="shared" si="2"/>
        <v>1500</v>
      </c>
      <c r="G29" s="18">
        <v>99.17</v>
      </c>
      <c r="H29" s="7"/>
      <c r="I29" s="15">
        <v>50</v>
      </c>
      <c r="J29" s="15">
        <f t="shared" si="0"/>
        <v>4958.5</v>
      </c>
      <c r="K29" s="15">
        <f t="shared" si="1"/>
        <v>826.4166666666666</v>
      </c>
      <c r="L29" s="7"/>
      <c r="M29" s="7">
        <v>3000</v>
      </c>
      <c r="N29" s="7">
        <v>3000</v>
      </c>
      <c r="O29" s="7">
        <v>3000</v>
      </c>
      <c r="P29" s="7">
        <v>3000</v>
      </c>
      <c r="Q29" s="37"/>
      <c r="R29" s="7"/>
      <c r="S29" s="15" t="s">
        <v>78</v>
      </c>
      <c r="T29" s="7">
        <v>3000</v>
      </c>
    </row>
    <row r="30" spans="1:20" ht="18" customHeight="1">
      <c r="A30" s="7">
        <v>3</v>
      </c>
      <c r="B30" s="14" t="s">
        <v>26</v>
      </c>
      <c r="C30" s="15" t="s">
        <v>27</v>
      </c>
      <c r="D30" s="15" t="s">
        <v>22</v>
      </c>
      <c r="E30" s="15">
        <v>0</v>
      </c>
      <c r="F30" s="15">
        <v>0</v>
      </c>
      <c r="G30" s="18">
        <v>67.16</v>
      </c>
      <c r="H30" s="7"/>
      <c r="I30" s="15">
        <v>90</v>
      </c>
      <c r="J30" s="15">
        <f t="shared" si="0"/>
        <v>6044.4</v>
      </c>
      <c r="K30" s="15">
        <f t="shared" si="1"/>
        <v>1007.4</v>
      </c>
      <c r="L30" s="15">
        <v>3000</v>
      </c>
      <c r="M30" s="7">
        <v>5000</v>
      </c>
      <c r="N30" s="7">
        <v>5000</v>
      </c>
      <c r="O30" s="7">
        <v>5000</v>
      </c>
      <c r="P30" s="7">
        <v>5000</v>
      </c>
      <c r="Q30" s="37"/>
      <c r="R30" s="7"/>
      <c r="S30" s="15" t="s">
        <v>27</v>
      </c>
      <c r="T30" s="7">
        <v>5000</v>
      </c>
    </row>
    <row r="31" spans="1:20" ht="18" customHeight="1">
      <c r="A31" s="7">
        <v>30</v>
      </c>
      <c r="B31" s="20" t="s">
        <v>90</v>
      </c>
      <c r="C31" s="15" t="s">
        <v>91</v>
      </c>
      <c r="D31" s="15" t="s">
        <v>66</v>
      </c>
      <c r="E31" s="15">
        <v>10500</v>
      </c>
      <c r="F31" s="15">
        <f>E31/6</f>
        <v>1750</v>
      </c>
      <c r="G31" s="18">
        <v>250.79</v>
      </c>
      <c r="H31" s="11"/>
      <c r="I31" s="15">
        <v>70</v>
      </c>
      <c r="J31" s="15">
        <f t="shared" si="0"/>
        <v>17555.3</v>
      </c>
      <c r="K31" s="15">
        <f t="shared" si="1"/>
        <v>2925.883333333333</v>
      </c>
      <c r="L31" s="7"/>
      <c r="M31" s="7">
        <v>5000</v>
      </c>
      <c r="N31" s="7">
        <v>5000</v>
      </c>
      <c r="O31" s="7">
        <v>5000</v>
      </c>
      <c r="P31" s="7">
        <v>5000</v>
      </c>
      <c r="Q31" s="37"/>
      <c r="R31" s="7"/>
      <c r="S31" s="15" t="s">
        <v>91</v>
      </c>
      <c r="T31" s="7">
        <v>5000</v>
      </c>
    </row>
    <row r="32" spans="1:20" ht="18" customHeight="1">
      <c r="A32" s="7">
        <v>57</v>
      </c>
      <c r="B32" s="16" t="s">
        <v>205</v>
      </c>
      <c r="C32" s="7" t="s">
        <v>151</v>
      </c>
      <c r="D32" s="7"/>
      <c r="E32" s="7"/>
      <c r="F32" s="7"/>
      <c r="G32" s="18">
        <v>79.43</v>
      </c>
      <c r="H32" s="7"/>
      <c r="I32" s="7">
        <v>90</v>
      </c>
      <c r="J32" s="15">
        <f t="shared" si="0"/>
        <v>7148.700000000001</v>
      </c>
      <c r="K32" s="15">
        <f t="shared" si="1"/>
        <v>1191.45</v>
      </c>
      <c r="L32" s="7"/>
      <c r="M32" s="7">
        <v>1000</v>
      </c>
      <c r="N32" s="7">
        <v>1000</v>
      </c>
      <c r="O32" s="7">
        <v>1000</v>
      </c>
      <c r="P32" s="7">
        <v>1000</v>
      </c>
      <c r="Q32" s="7"/>
      <c r="R32" s="7"/>
      <c r="S32" s="7"/>
      <c r="T32" s="7">
        <v>1000</v>
      </c>
    </row>
    <row r="33" spans="1:20" ht="18" customHeight="1">
      <c r="A33" s="7">
        <v>35</v>
      </c>
      <c r="B33" s="20" t="s">
        <v>100</v>
      </c>
      <c r="C33" s="15" t="s">
        <v>101</v>
      </c>
      <c r="D33" s="15" t="s">
        <v>102</v>
      </c>
      <c r="E33" s="15">
        <v>8000</v>
      </c>
      <c r="F33" s="15">
        <f aca="true" t="shared" si="3" ref="F33:F49">E33/6</f>
        <v>1333.3333333333333</v>
      </c>
      <c r="G33" s="18">
        <v>233.84</v>
      </c>
      <c r="H33" s="7"/>
      <c r="I33" s="15">
        <v>50</v>
      </c>
      <c r="J33" s="15">
        <f t="shared" si="0"/>
        <v>11692</v>
      </c>
      <c r="K33" s="15">
        <f t="shared" si="1"/>
        <v>1948.6666666666667</v>
      </c>
      <c r="L33" s="7"/>
      <c r="M33" s="7">
        <v>3500</v>
      </c>
      <c r="N33" s="7">
        <v>3500</v>
      </c>
      <c r="O33" s="7">
        <v>3500</v>
      </c>
      <c r="P33" s="7">
        <v>3500</v>
      </c>
      <c r="Q33" s="37"/>
      <c r="R33" s="7"/>
      <c r="S33" s="15" t="s">
        <v>101</v>
      </c>
      <c r="T33" s="7">
        <v>3500</v>
      </c>
    </row>
    <row r="34" spans="1:20" ht="18" customHeight="1">
      <c r="A34" s="7">
        <v>23</v>
      </c>
      <c r="B34" s="24" t="s">
        <v>73</v>
      </c>
      <c r="C34" s="15" t="s">
        <v>74</v>
      </c>
      <c r="D34" s="15" t="s">
        <v>58</v>
      </c>
      <c r="E34" s="15">
        <v>11500</v>
      </c>
      <c r="F34" s="15">
        <f t="shared" si="3"/>
        <v>1916.6666666666667</v>
      </c>
      <c r="G34" s="18">
        <v>138.02</v>
      </c>
      <c r="H34" s="7"/>
      <c r="I34" s="15">
        <v>70</v>
      </c>
      <c r="J34" s="15">
        <f aca="true" t="shared" si="4" ref="J34:J56">(G34+H34)*I34</f>
        <v>9661.400000000001</v>
      </c>
      <c r="K34" s="15">
        <f aca="true" t="shared" si="5" ref="K34:K56">J34/6</f>
        <v>1610.2333333333336</v>
      </c>
      <c r="L34" s="7"/>
      <c r="M34" s="7">
        <v>3800</v>
      </c>
      <c r="N34" s="7">
        <v>3800</v>
      </c>
      <c r="O34" s="7">
        <v>3800</v>
      </c>
      <c r="P34" s="7">
        <v>3800</v>
      </c>
      <c r="Q34" s="37"/>
      <c r="R34" s="7"/>
      <c r="S34" s="15" t="s">
        <v>74</v>
      </c>
      <c r="T34" s="7">
        <v>3800</v>
      </c>
    </row>
    <row r="35" spans="1:20" ht="18" customHeight="1">
      <c r="A35" s="7">
        <v>56</v>
      </c>
      <c r="B35" s="20" t="s">
        <v>148</v>
      </c>
      <c r="C35" s="15" t="s">
        <v>149</v>
      </c>
      <c r="D35" s="7"/>
      <c r="E35" s="7"/>
      <c r="F35" s="15">
        <f t="shared" si="3"/>
        <v>0</v>
      </c>
      <c r="G35" s="22">
        <v>142.08</v>
      </c>
      <c r="H35" s="15"/>
      <c r="I35" s="7">
        <v>90</v>
      </c>
      <c r="J35" s="15">
        <f t="shared" si="4"/>
        <v>12787.2</v>
      </c>
      <c r="K35" s="15">
        <f t="shared" si="5"/>
        <v>2131.2000000000003</v>
      </c>
      <c r="L35" s="7"/>
      <c r="M35" s="7">
        <v>2200</v>
      </c>
      <c r="N35" s="7">
        <v>2200</v>
      </c>
      <c r="O35" s="7">
        <v>0</v>
      </c>
      <c r="P35" s="7">
        <v>0</v>
      </c>
      <c r="Q35" s="37"/>
      <c r="R35" s="7"/>
      <c r="S35" s="15" t="s">
        <v>149</v>
      </c>
      <c r="T35" s="7">
        <v>0</v>
      </c>
    </row>
    <row r="36" spans="1:20" ht="18" customHeight="1">
      <c r="A36" s="7">
        <v>38</v>
      </c>
      <c r="B36" s="14" t="s">
        <v>107</v>
      </c>
      <c r="C36" s="15" t="s">
        <v>108</v>
      </c>
      <c r="D36" s="15" t="s">
        <v>102</v>
      </c>
      <c r="E36" s="15">
        <v>8000</v>
      </c>
      <c r="F36" s="15">
        <f t="shared" si="3"/>
        <v>1333.3333333333333</v>
      </c>
      <c r="G36" s="18">
        <v>99.19</v>
      </c>
      <c r="H36" s="7"/>
      <c r="I36" s="15">
        <v>50</v>
      </c>
      <c r="J36" s="15">
        <f t="shared" si="4"/>
        <v>4959.5</v>
      </c>
      <c r="K36" s="15">
        <f t="shared" si="5"/>
        <v>826.5833333333334</v>
      </c>
      <c r="L36" s="7"/>
      <c r="M36" s="7">
        <v>2500</v>
      </c>
      <c r="N36" s="7">
        <v>2500</v>
      </c>
      <c r="O36" s="7">
        <v>2500</v>
      </c>
      <c r="P36" s="7">
        <v>2500</v>
      </c>
      <c r="Q36" s="37"/>
      <c r="R36" s="7"/>
      <c r="S36" s="15" t="s">
        <v>108</v>
      </c>
      <c r="T36" s="7">
        <v>2500</v>
      </c>
    </row>
    <row r="37" spans="1:20" ht="18" customHeight="1">
      <c r="A37" s="7">
        <v>29</v>
      </c>
      <c r="B37" s="20" t="s">
        <v>87</v>
      </c>
      <c r="C37" s="15" t="s">
        <v>88</v>
      </c>
      <c r="D37" s="15" t="s">
        <v>89</v>
      </c>
      <c r="E37" s="15">
        <v>8000</v>
      </c>
      <c r="F37" s="15">
        <f t="shared" si="3"/>
        <v>1333.3333333333333</v>
      </c>
      <c r="G37" s="18">
        <v>130.12</v>
      </c>
      <c r="H37" s="7"/>
      <c r="I37" s="15">
        <v>50</v>
      </c>
      <c r="J37" s="15">
        <f t="shared" si="4"/>
        <v>6506</v>
      </c>
      <c r="K37" s="15">
        <f t="shared" si="5"/>
        <v>1084.3333333333333</v>
      </c>
      <c r="L37" s="7"/>
      <c r="M37" s="7">
        <v>3000</v>
      </c>
      <c r="N37" s="7">
        <v>3000</v>
      </c>
      <c r="O37" s="7">
        <v>3000</v>
      </c>
      <c r="P37" s="7">
        <v>3000</v>
      </c>
      <c r="Q37" s="37"/>
      <c r="R37" s="7"/>
      <c r="S37" s="15" t="s">
        <v>88</v>
      </c>
      <c r="T37" s="7">
        <v>3000</v>
      </c>
    </row>
    <row r="38" spans="1:20" ht="31.5" customHeight="1">
      <c r="A38" s="7">
        <v>12</v>
      </c>
      <c r="B38" s="20" t="s">
        <v>48</v>
      </c>
      <c r="C38" s="15" t="s">
        <v>49</v>
      </c>
      <c r="D38" s="15" t="s">
        <v>50</v>
      </c>
      <c r="E38" s="15">
        <v>6000</v>
      </c>
      <c r="F38" s="15">
        <f t="shared" si="3"/>
        <v>1000</v>
      </c>
      <c r="G38" s="18"/>
      <c r="H38" s="7"/>
      <c r="I38" s="15"/>
      <c r="J38" s="15">
        <f t="shared" si="4"/>
        <v>0</v>
      </c>
      <c r="K38" s="15">
        <f t="shared" si="5"/>
        <v>0</v>
      </c>
      <c r="L38" s="15">
        <v>1500</v>
      </c>
      <c r="M38" s="7">
        <v>3000</v>
      </c>
      <c r="N38" s="7">
        <v>3000</v>
      </c>
      <c r="O38" s="7">
        <v>3000</v>
      </c>
      <c r="P38" s="7">
        <v>3000</v>
      </c>
      <c r="Q38" s="37"/>
      <c r="R38" s="7"/>
      <c r="S38" s="15" t="s">
        <v>49</v>
      </c>
      <c r="T38" s="7">
        <v>3000</v>
      </c>
    </row>
    <row r="39" spans="1:20" ht="18" customHeight="1">
      <c r="A39" s="11">
        <v>26</v>
      </c>
      <c r="B39" s="23" t="s">
        <v>80</v>
      </c>
      <c r="C39" s="12" t="s">
        <v>81</v>
      </c>
      <c r="D39" s="12" t="s">
        <v>69</v>
      </c>
      <c r="E39" s="12">
        <v>10500</v>
      </c>
      <c r="F39" s="12">
        <f t="shared" si="3"/>
        <v>1750</v>
      </c>
      <c r="G39" s="13">
        <v>220.18</v>
      </c>
      <c r="H39" s="11"/>
      <c r="I39" s="12">
        <v>70</v>
      </c>
      <c r="J39" s="12">
        <f t="shared" si="4"/>
        <v>15412.6</v>
      </c>
      <c r="K39" s="12">
        <f t="shared" si="5"/>
        <v>2568.766666666667</v>
      </c>
      <c r="L39" s="11"/>
      <c r="M39" s="11">
        <v>4300</v>
      </c>
      <c r="N39" s="11">
        <v>4300</v>
      </c>
      <c r="O39" s="11">
        <v>4300</v>
      </c>
      <c r="P39" s="11">
        <v>4300</v>
      </c>
      <c r="Q39" s="38"/>
      <c r="R39" s="11"/>
      <c r="S39" s="12" t="s">
        <v>81</v>
      </c>
      <c r="T39" s="11">
        <v>4300</v>
      </c>
    </row>
    <row r="40" spans="1:20" ht="18" customHeight="1">
      <c r="A40" s="7">
        <v>20</v>
      </c>
      <c r="B40" s="20" t="s">
        <v>64</v>
      </c>
      <c r="C40" s="15" t="s">
        <v>65</v>
      </c>
      <c r="D40" s="15" t="s">
        <v>66</v>
      </c>
      <c r="E40" s="15">
        <v>10500</v>
      </c>
      <c r="F40" s="15">
        <f t="shared" si="3"/>
        <v>1750</v>
      </c>
      <c r="G40" s="18">
        <v>265.35</v>
      </c>
      <c r="H40" s="7"/>
      <c r="I40" s="15">
        <v>70</v>
      </c>
      <c r="J40" s="15">
        <f t="shared" si="4"/>
        <v>18574.5</v>
      </c>
      <c r="K40" s="15">
        <f t="shared" si="5"/>
        <v>3095.75</v>
      </c>
      <c r="L40" s="7"/>
      <c r="M40" s="7">
        <v>5000</v>
      </c>
      <c r="N40" s="7">
        <v>5000</v>
      </c>
      <c r="O40" s="7">
        <v>5000</v>
      </c>
      <c r="P40" s="7">
        <v>5000</v>
      </c>
      <c r="Q40" s="37"/>
      <c r="R40" s="7"/>
      <c r="S40" s="15" t="s">
        <v>65</v>
      </c>
      <c r="T40" s="7">
        <v>5000</v>
      </c>
    </row>
    <row r="41" spans="1:20" ht="18" customHeight="1">
      <c r="A41" s="7">
        <v>22</v>
      </c>
      <c r="B41" s="20" t="s">
        <v>70</v>
      </c>
      <c r="C41" s="15" t="s">
        <v>71</v>
      </c>
      <c r="D41" s="15" t="s">
        <v>72</v>
      </c>
      <c r="E41" s="15">
        <v>11500</v>
      </c>
      <c r="F41" s="15">
        <f t="shared" si="3"/>
        <v>1916.6666666666667</v>
      </c>
      <c r="G41" s="18">
        <v>239.58</v>
      </c>
      <c r="H41" s="7"/>
      <c r="I41" s="15">
        <v>70</v>
      </c>
      <c r="J41" s="15">
        <f t="shared" si="4"/>
        <v>16770.600000000002</v>
      </c>
      <c r="K41" s="15">
        <f t="shared" si="5"/>
        <v>2795.1000000000004</v>
      </c>
      <c r="L41" s="7"/>
      <c r="M41" s="7">
        <v>5000</v>
      </c>
      <c r="N41" s="7">
        <v>5000</v>
      </c>
      <c r="O41" s="7">
        <v>5000</v>
      </c>
      <c r="P41" s="7">
        <v>5000</v>
      </c>
      <c r="Q41" s="37"/>
      <c r="R41" s="7"/>
      <c r="S41" s="15" t="s">
        <v>71</v>
      </c>
      <c r="T41" s="7">
        <v>5000</v>
      </c>
    </row>
    <row r="42" spans="1:20" ht="18" customHeight="1">
      <c r="A42" s="11">
        <v>27</v>
      </c>
      <c r="B42" s="23" t="s">
        <v>82</v>
      </c>
      <c r="C42" s="12" t="s">
        <v>83</v>
      </c>
      <c r="D42" s="12" t="s">
        <v>84</v>
      </c>
      <c r="E42" s="12">
        <v>9000</v>
      </c>
      <c r="F42" s="12">
        <f t="shared" si="3"/>
        <v>1500</v>
      </c>
      <c r="G42" s="13">
        <v>177.85</v>
      </c>
      <c r="H42" s="11"/>
      <c r="I42" s="12">
        <v>50</v>
      </c>
      <c r="J42" s="12">
        <f t="shared" si="4"/>
        <v>8892.5</v>
      </c>
      <c r="K42" s="12">
        <f t="shared" si="5"/>
        <v>1482.0833333333333</v>
      </c>
      <c r="L42" s="11"/>
      <c r="M42" s="11">
        <v>4000</v>
      </c>
      <c r="N42" s="11">
        <v>4000</v>
      </c>
      <c r="O42" s="11">
        <v>4000</v>
      </c>
      <c r="P42" s="11">
        <v>4000</v>
      </c>
      <c r="Q42" s="38"/>
      <c r="R42" s="11"/>
      <c r="S42" s="12" t="s">
        <v>83</v>
      </c>
      <c r="T42" s="11">
        <v>4000</v>
      </c>
    </row>
    <row r="43" spans="1:20" ht="27" customHeight="1">
      <c r="A43" s="7">
        <v>21</v>
      </c>
      <c r="B43" s="20" t="s">
        <v>67</v>
      </c>
      <c r="C43" s="15" t="s">
        <v>68</v>
      </c>
      <c r="D43" s="15" t="s">
        <v>69</v>
      </c>
      <c r="E43" s="15">
        <v>10500</v>
      </c>
      <c r="F43" s="15">
        <f t="shared" si="3"/>
        <v>1750</v>
      </c>
      <c r="G43" s="13">
        <v>305.03</v>
      </c>
      <c r="H43" s="7"/>
      <c r="I43" s="15">
        <v>70</v>
      </c>
      <c r="J43" s="15">
        <f t="shared" si="4"/>
        <v>21352.1</v>
      </c>
      <c r="K43" s="15">
        <f t="shared" si="5"/>
        <v>3558.683333333333</v>
      </c>
      <c r="L43" s="7"/>
      <c r="M43" s="7">
        <v>5300</v>
      </c>
      <c r="N43" s="7">
        <v>5300</v>
      </c>
      <c r="O43" s="7">
        <v>5300</v>
      </c>
      <c r="P43" s="7">
        <v>5300</v>
      </c>
      <c r="Q43" s="37"/>
      <c r="R43" s="7"/>
      <c r="S43" s="15" t="s">
        <v>68</v>
      </c>
      <c r="T43" s="7">
        <v>5300</v>
      </c>
    </row>
    <row r="44" spans="1:20" ht="24.75" customHeight="1">
      <c r="A44" s="7">
        <v>19</v>
      </c>
      <c r="B44" s="15" t="s">
        <v>62</v>
      </c>
      <c r="C44" s="15" t="s">
        <v>63</v>
      </c>
      <c r="D44" s="15" t="s">
        <v>58</v>
      </c>
      <c r="E44" s="15">
        <v>11500</v>
      </c>
      <c r="F44" s="15">
        <f t="shared" si="3"/>
        <v>1916.6666666666667</v>
      </c>
      <c r="G44" s="18">
        <v>188.59</v>
      </c>
      <c r="H44" s="7"/>
      <c r="I44" s="15">
        <v>70</v>
      </c>
      <c r="J44" s="15">
        <f t="shared" si="4"/>
        <v>13201.300000000001</v>
      </c>
      <c r="K44" s="15">
        <f t="shared" si="5"/>
        <v>2200.2166666666667</v>
      </c>
      <c r="L44" s="7"/>
      <c r="M44" s="7">
        <v>5000</v>
      </c>
      <c r="N44" s="7">
        <v>5000</v>
      </c>
      <c r="O44" s="7">
        <v>5000</v>
      </c>
      <c r="P44" s="7">
        <v>5000</v>
      </c>
      <c r="Q44" s="37"/>
      <c r="R44" s="7"/>
      <c r="S44" s="15" t="s">
        <v>63</v>
      </c>
      <c r="T44" s="7">
        <v>5000</v>
      </c>
    </row>
    <row r="45" spans="1:20" ht="26.25" customHeight="1">
      <c r="A45" s="7">
        <v>37</v>
      </c>
      <c r="B45" s="15" t="s">
        <v>105</v>
      </c>
      <c r="C45" s="15" t="s">
        <v>106</v>
      </c>
      <c r="D45" s="15" t="s">
        <v>69</v>
      </c>
      <c r="E45" s="15">
        <v>10500</v>
      </c>
      <c r="F45" s="15">
        <f t="shared" si="3"/>
        <v>1750</v>
      </c>
      <c r="G45" s="18">
        <v>300.62</v>
      </c>
      <c r="H45" s="7"/>
      <c r="I45" s="15">
        <v>50</v>
      </c>
      <c r="J45" s="15">
        <f t="shared" si="4"/>
        <v>15031</v>
      </c>
      <c r="K45" s="15">
        <f t="shared" si="5"/>
        <v>2505.1666666666665</v>
      </c>
      <c r="L45" s="7"/>
      <c r="M45" s="7">
        <v>4300</v>
      </c>
      <c r="N45" s="7">
        <v>4300</v>
      </c>
      <c r="O45" s="7">
        <v>4300</v>
      </c>
      <c r="P45" s="7">
        <v>4300</v>
      </c>
      <c r="Q45" s="37"/>
      <c r="R45" s="7"/>
      <c r="S45" s="15" t="s">
        <v>106</v>
      </c>
      <c r="T45" s="7">
        <v>4300</v>
      </c>
    </row>
    <row r="46" spans="1:20" ht="25.5" customHeight="1">
      <c r="A46" s="11">
        <v>28</v>
      </c>
      <c r="B46" s="12" t="s">
        <v>85</v>
      </c>
      <c r="C46" s="12" t="s">
        <v>86</v>
      </c>
      <c r="D46" s="12" t="s">
        <v>72</v>
      </c>
      <c r="E46" s="12">
        <v>11500</v>
      </c>
      <c r="F46" s="12">
        <f t="shared" si="3"/>
        <v>1916.6666666666667</v>
      </c>
      <c r="G46" s="13">
        <v>196.45</v>
      </c>
      <c r="H46" s="11"/>
      <c r="I46" s="12">
        <v>70</v>
      </c>
      <c r="J46" s="12">
        <f t="shared" si="4"/>
        <v>13751.5</v>
      </c>
      <c r="K46" s="12">
        <f t="shared" si="5"/>
        <v>2291.9166666666665</v>
      </c>
      <c r="L46" s="11"/>
      <c r="M46" s="11">
        <v>4200</v>
      </c>
      <c r="N46" s="11">
        <v>4200</v>
      </c>
      <c r="O46" s="11">
        <v>4200</v>
      </c>
      <c r="P46" s="11">
        <v>4200</v>
      </c>
      <c r="Q46" s="38"/>
      <c r="R46" s="11"/>
      <c r="S46" s="12" t="s">
        <v>86</v>
      </c>
      <c r="T46" s="11">
        <v>4200</v>
      </c>
    </row>
    <row r="47" spans="1:20" ht="29.25" customHeight="1">
      <c r="A47" s="7">
        <v>24</v>
      </c>
      <c r="B47" s="121" t="s">
        <v>75</v>
      </c>
      <c r="C47" s="121" t="s">
        <v>76</v>
      </c>
      <c r="D47" s="15" t="s">
        <v>58</v>
      </c>
      <c r="E47" s="15">
        <v>11500</v>
      </c>
      <c r="F47" s="15">
        <f t="shared" si="3"/>
        <v>1916.6666666666667</v>
      </c>
      <c r="G47" s="18">
        <v>165.01</v>
      </c>
      <c r="H47" s="7"/>
      <c r="I47" s="15">
        <v>70</v>
      </c>
      <c r="J47" s="15">
        <f t="shared" si="4"/>
        <v>11550.699999999999</v>
      </c>
      <c r="K47" s="15">
        <f t="shared" si="5"/>
        <v>1925.1166666666666</v>
      </c>
      <c r="L47" s="7"/>
      <c r="M47" s="7">
        <v>4000</v>
      </c>
      <c r="N47" s="7">
        <v>4000</v>
      </c>
      <c r="O47" s="7">
        <v>4000</v>
      </c>
      <c r="P47" s="7">
        <v>4000</v>
      </c>
      <c r="Q47" s="37"/>
      <c r="R47" s="7"/>
      <c r="S47" s="121" t="s">
        <v>76</v>
      </c>
      <c r="T47" s="7">
        <v>4000</v>
      </c>
    </row>
    <row r="48" spans="1:20" ht="27.75" customHeight="1">
      <c r="A48" s="7">
        <v>13</v>
      </c>
      <c r="B48" s="15" t="s">
        <v>51</v>
      </c>
      <c r="C48" s="15" t="s">
        <v>52</v>
      </c>
      <c r="D48" s="15" t="s">
        <v>50</v>
      </c>
      <c r="E48" s="15">
        <v>6000</v>
      </c>
      <c r="F48" s="15">
        <f t="shared" si="3"/>
        <v>1000</v>
      </c>
      <c r="G48" s="18"/>
      <c r="H48" s="7"/>
      <c r="I48" s="15"/>
      <c r="J48" s="15">
        <f t="shared" si="4"/>
        <v>0</v>
      </c>
      <c r="K48" s="15">
        <f t="shared" si="5"/>
        <v>0</v>
      </c>
      <c r="L48" s="15">
        <v>1500</v>
      </c>
      <c r="M48" s="7">
        <v>3000</v>
      </c>
      <c r="N48" s="7">
        <v>3000</v>
      </c>
      <c r="O48" s="7">
        <v>3000</v>
      </c>
      <c r="P48" s="7">
        <v>3000</v>
      </c>
      <c r="Q48" s="37"/>
      <c r="R48" s="7"/>
      <c r="S48" s="15" t="s">
        <v>52</v>
      </c>
      <c r="T48" s="7">
        <v>3000</v>
      </c>
    </row>
    <row r="49" spans="1:20" ht="25.5" customHeight="1">
      <c r="A49" s="7">
        <v>15</v>
      </c>
      <c r="B49" s="15" t="s">
        <v>53</v>
      </c>
      <c r="C49" s="15" t="s">
        <v>54</v>
      </c>
      <c r="D49" s="15" t="s">
        <v>55</v>
      </c>
      <c r="E49" s="15">
        <v>14500</v>
      </c>
      <c r="F49" s="15">
        <f t="shared" si="3"/>
        <v>2416.6666666666665</v>
      </c>
      <c r="G49" s="18">
        <v>239.92</v>
      </c>
      <c r="H49" s="7"/>
      <c r="I49" s="15">
        <v>90</v>
      </c>
      <c r="J49" s="15">
        <f t="shared" si="4"/>
        <v>21592.8</v>
      </c>
      <c r="K49" s="15">
        <f t="shared" si="5"/>
        <v>3598.7999999999997</v>
      </c>
      <c r="L49" s="7"/>
      <c r="M49" s="7">
        <v>6000</v>
      </c>
      <c r="N49" s="7">
        <v>6000</v>
      </c>
      <c r="O49" s="7">
        <v>6000</v>
      </c>
      <c r="P49" s="7">
        <v>6000</v>
      </c>
      <c r="Q49" s="37"/>
      <c r="R49" s="7"/>
      <c r="S49" s="15" t="s">
        <v>54</v>
      </c>
      <c r="T49" s="7">
        <v>6000</v>
      </c>
    </row>
    <row r="50" spans="1:20" ht="31.5" customHeight="1">
      <c r="A50" s="7">
        <v>5</v>
      </c>
      <c r="B50" s="26" t="s">
        <v>31</v>
      </c>
      <c r="C50" s="7" t="s">
        <v>32</v>
      </c>
      <c r="D50" s="15" t="s">
        <v>33</v>
      </c>
      <c r="E50" s="15">
        <v>11500</v>
      </c>
      <c r="F50" s="15">
        <v>1917</v>
      </c>
      <c r="G50" s="18">
        <v>0</v>
      </c>
      <c r="H50" s="7"/>
      <c r="I50" s="7"/>
      <c r="J50" s="15">
        <f t="shared" si="4"/>
        <v>0</v>
      </c>
      <c r="K50" s="15">
        <f t="shared" si="5"/>
        <v>0</v>
      </c>
      <c r="L50" s="15">
        <v>3000</v>
      </c>
      <c r="M50" s="7">
        <v>5000</v>
      </c>
      <c r="N50" s="7">
        <v>5000</v>
      </c>
      <c r="O50" s="7">
        <v>5000</v>
      </c>
      <c r="P50" s="7">
        <v>5000</v>
      </c>
      <c r="Q50" s="7"/>
      <c r="R50" s="7"/>
      <c r="S50" s="7" t="s">
        <v>32</v>
      </c>
      <c r="T50" s="7">
        <v>5000</v>
      </c>
    </row>
    <row r="51" spans="1:20" ht="30" customHeight="1">
      <c r="A51" s="7">
        <v>6</v>
      </c>
      <c r="B51" s="27" t="s">
        <v>34</v>
      </c>
      <c r="C51" s="15" t="s">
        <v>35</v>
      </c>
      <c r="D51" s="15" t="s">
        <v>36</v>
      </c>
      <c r="E51" s="15">
        <v>9000</v>
      </c>
      <c r="F51" s="15">
        <f aca="true" t="shared" si="6" ref="F51:F56">E51/6</f>
        <v>1500</v>
      </c>
      <c r="G51" s="18"/>
      <c r="H51" s="7"/>
      <c r="I51" s="15"/>
      <c r="J51" s="15">
        <f t="shared" si="4"/>
        <v>0</v>
      </c>
      <c r="K51" s="15">
        <f t="shared" si="5"/>
        <v>0</v>
      </c>
      <c r="L51" s="15">
        <v>2500</v>
      </c>
      <c r="M51" s="7">
        <v>4000</v>
      </c>
      <c r="N51" s="7">
        <v>4000</v>
      </c>
      <c r="O51" s="7">
        <v>4000</v>
      </c>
      <c r="P51" s="7">
        <v>4000</v>
      </c>
      <c r="Q51" s="37"/>
      <c r="R51" s="7"/>
      <c r="S51" s="15" t="s">
        <v>35</v>
      </c>
      <c r="T51" s="7">
        <v>4000</v>
      </c>
    </row>
    <row r="52" spans="1:20" s="2" customFormat="1" ht="30" customHeight="1">
      <c r="A52" s="7">
        <v>50</v>
      </c>
      <c r="B52" s="7">
        <v>20160271</v>
      </c>
      <c r="C52" s="6" t="s">
        <v>133</v>
      </c>
      <c r="D52" s="15" t="s">
        <v>134</v>
      </c>
      <c r="E52" s="12">
        <v>10500</v>
      </c>
      <c r="F52" s="15">
        <f t="shared" si="6"/>
        <v>1750</v>
      </c>
      <c r="G52" s="18">
        <v>256.77</v>
      </c>
      <c r="H52" s="7"/>
      <c r="I52" s="12">
        <v>70</v>
      </c>
      <c r="J52" s="15">
        <f t="shared" si="4"/>
        <v>17973.899999999998</v>
      </c>
      <c r="K52" s="15">
        <f t="shared" si="5"/>
        <v>2995.6499999999996</v>
      </c>
      <c r="L52" s="7"/>
      <c r="M52" s="7">
        <v>5000</v>
      </c>
      <c r="N52" s="7">
        <v>5000</v>
      </c>
      <c r="O52" s="7">
        <v>5000</v>
      </c>
      <c r="P52" s="7">
        <v>5000</v>
      </c>
      <c r="Q52" s="37"/>
      <c r="R52" s="7"/>
      <c r="S52" s="6" t="s">
        <v>133</v>
      </c>
      <c r="T52" s="7">
        <v>5000</v>
      </c>
    </row>
    <row r="53" spans="1:20" ht="21.75" customHeight="1">
      <c r="A53" s="7">
        <v>51</v>
      </c>
      <c r="B53" s="7">
        <v>20160270</v>
      </c>
      <c r="C53" s="6" t="s">
        <v>135</v>
      </c>
      <c r="D53" s="15" t="s">
        <v>134</v>
      </c>
      <c r="E53" s="12">
        <v>6000</v>
      </c>
      <c r="F53" s="15">
        <f t="shared" si="6"/>
        <v>1000</v>
      </c>
      <c r="G53" s="18">
        <v>145.71</v>
      </c>
      <c r="H53" s="7"/>
      <c r="I53" s="15">
        <v>40</v>
      </c>
      <c r="J53" s="15">
        <f t="shared" si="4"/>
        <v>5828.400000000001</v>
      </c>
      <c r="K53" s="15">
        <f t="shared" si="5"/>
        <v>971.4000000000001</v>
      </c>
      <c r="L53" s="7"/>
      <c r="M53" s="7">
        <v>3000</v>
      </c>
      <c r="N53" s="7">
        <v>3000</v>
      </c>
      <c r="O53" s="7">
        <v>3000</v>
      </c>
      <c r="P53" s="7">
        <v>3000</v>
      </c>
      <c r="Q53" s="39"/>
      <c r="R53" s="7"/>
      <c r="S53" s="6" t="s">
        <v>135</v>
      </c>
      <c r="T53" s="7">
        <v>3000</v>
      </c>
    </row>
    <row r="54" spans="1:20" ht="18" customHeight="1">
      <c r="A54" s="7">
        <v>52</v>
      </c>
      <c r="B54" s="7">
        <v>20160257</v>
      </c>
      <c r="C54" s="28" t="s">
        <v>136</v>
      </c>
      <c r="D54" s="15" t="s">
        <v>134</v>
      </c>
      <c r="E54" s="12">
        <v>6000</v>
      </c>
      <c r="F54" s="15">
        <f t="shared" si="6"/>
        <v>1000</v>
      </c>
      <c r="G54" s="13"/>
      <c r="H54" s="11"/>
      <c r="I54" s="12">
        <v>40</v>
      </c>
      <c r="J54" s="15">
        <f t="shared" si="4"/>
        <v>0</v>
      </c>
      <c r="K54" s="15">
        <f t="shared" si="5"/>
        <v>0</v>
      </c>
      <c r="L54" s="7"/>
      <c r="M54" s="7">
        <v>3500</v>
      </c>
      <c r="N54" s="7">
        <v>3500</v>
      </c>
      <c r="O54" s="7">
        <v>3500</v>
      </c>
      <c r="P54" s="7">
        <v>3500</v>
      </c>
      <c r="Q54" s="39"/>
      <c r="R54" s="7"/>
      <c r="S54" s="6" t="s">
        <v>136</v>
      </c>
      <c r="T54" s="7">
        <v>3500</v>
      </c>
    </row>
    <row r="55" spans="1:20" ht="18" customHeight="1">
      <c r="A55" s="7">
        <v>46</v>
      </c>
      <c r="B55" s="6">
        <v>20160047</v>
      </c>
      <c r="C55" s="6" t="s">
        <v>124</v>
      </c>
      <c r="D55" s="15" t="s">
        <v>125</v>
      </c>
      <c r="E55" s="15">
        <v>16500</v>
      </c>
      <c r="F55" s="15">
        <f t="shared" si="6"/>
        <v>2750</v>
      </c>
      <c r="G55" s="18">
        <v>103.58</v>
      </c>
      <c r="H55" s="7"/>
      <c r="I55" s="15">
        <v>90</v>
      </c>
      <c r="J55" s="15">
        <f t="shared" si="4"/>
        <v>9322.2</v>
      </c>
      <c r="K55" s="15">
        <f t="shared" si="5"/>
        <v>1553.7</v>
      </c>
      <c r="L55" s="7"/>
      <c r="M55" s="7">
        <v>4500</v>
      </c>
      <c r="N55" s="7">
        <v>4500</v>
      </c>
      <c r="O55" s="7">
        <v>4500</v>
      </c>
      <c r="P55" s="7">
        <v>4500</v>
      </c>
      <c r="Q55" s="36"/>
      <c r="S55" s="1" t="s">
        <v>124</v>
      </c>
      <c r="T55" s="7">
        <v>4500</v>
      </c>
    </row>
    <row r="56" spans="1:20" ht="15">
      <c r="A56" s="7">
        <v>44</v>
      </c>
      <c r="B56" s="27">
        <v>20150076</v>
      </c>
      <c r="C56" s="6" t="s">
        <v>206</v>
      </c>
      <c r="D56" s="15" t="s">
        <v>66</v>
      </c>
      <c r="E56" s="15">
        <v>10500</v>
      </c>
      <c r="F56" s="15">
        <f t="shared" si="6"/>
        <v>1750</v>
      </c>
      <c r="G56" s="18">
        <v>153.79</v>
      </c>
      <c r="H56" s="7"/>
      <c r="I56" s="15">
        <v>70</v>
      </c>
      <c r="J56" s="15">
        <f t="shared" si="4"/>
        <v>10765.3</v>
      </c>
      <c r="K56" s="15">
        <f t="shared" si="5"/>
        <v>1794.2166666666665</v>
      </c>
      <c r="L56" s="7"/>
      <c r="M56" s="7">
        <v>3400</v>
      </c>
      <c r="N56" s="7">
        <v>3400</v>
      </c>
      <c r="O56" s="7">
        <v>3400</v>
      </c>
      <c r="P56" s="7">
        <v>3400</v>
      </c>
      <c r="Q56" s="39"/>
      <c r="R56" s="7"/>
      <c r="S56" s="6" t="s">
        <v>206</v>
      </c>
      <c r="T56" s="7">
        <v>3400</v>
      </c>
    </row>
    <row r="61" spans="2:19" ht="18" customHeight="1">
      <c r="B61" s="29" t="s">
        <v>156</v>
      </c>
      <c r="C61" s="3"/>
      <c r="D61" s="3"/>
      <c r="E61" s="3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7" ht="18" customHeight="1">
      <c r="B62" s="29" t="s">
        <v>157</v>
      </c>
      <c r="E62" s="5"/>
      <c r="G62" s="4"/>
    </row>
    <row r="70" s="3" customFormat="1" ht="18" customHeight="1">
      <c r="C70" s="29"/>
    </row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人事星球</cp:lastModifiedBy>
  <cp:lastPrinted>2018-06-19T02:21:05Z</cp:lastPrinted>
  <dcterms:created xsi:type="dcterms:W3CDTF">2015-11-30T08:24:07Z</dcterms:created>
  <dcterms:modified xsi:type="dcterms:W3CDTF">2020-04-22T14:10:08Z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