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月" sheetId="3" r:id="rId1"/>
    <sheet name="2月" sheetId="4" r:id="rId2"/>
    <sheet name="3月" sheetId="16" r:id="rId3"/>
    <sheet name="4月" sheetId="17" r:id="rId4"/>
    <sheet name="5月" sheetId="18" r:id="rId5"/>
    <sheet name="6月" sheetId="19" r:id="rId6"/>
    <sheet name="7月" sheetId="20" r:id="rId7"/>
    <sheet name="8月" sheetId="21" r:id="rId8"/>
    <sheet name="9月" sheetId="22" r:id="rId9"/>
    <sheet name="10月" sheetId="23" r:id="rId10"/>
    <sheet name="11月" sheetId="24" r:id="rId11"/>
    <sheet name="12月" sheetId="25" r:id="rId12"/>
    <sheet name="员工版" sheetId="2" r:id="rId13"/>
  </sheets>
  <calcPr calcId="144525"/>
</workbook>
</file>

<file path=xl/sharedStrings.xml><?xml version="1.0" encoding="utf-8"?>
<sst xmlns="http://schemas.openxmlformats.org/spreadsheetml/2006/main" count="763" uniqueCount="101">
  <si>
    <t>姓名</t>
  </si>
  <si>
    <t>身份证号</t>
  </si>
  <si>
    <t>收入</t>
  </si>
  <si>
    <t>费用</t>
  </si>
  <si>
    <t>专项扣除</t>
  </si>
  <si>
    <t>专项附加扣除</t>
  </si>
  <si>
    <t>其他扣除</t>
  </si>
  <si>
    <t>税款计算</t>
  </si>
  <si>
    <t>固定工资</t>
  </si>
  <si>
    <t>补贴</t>
  </si>
  <si>
    <t>绩效等</t>
  </si>
  <si>
    <t>收入小计</t>
  </si>
  <si>
    <t>基本养老保险</t>
  </si>
  <si>
    <t xml:space="preserve">          基本医疗保险</t>
  </si>
  <si>
    <t xml:space="preserve">          失业保险</t>
  </si>
  <si>
    <t xml:space="preserve">         住房公积金</t>
  </si>
  <si>
    <t>专项扣除小计</t>
  </si>
  <si>
    <t>赡养老人</t>
  </si>
  <si>
    <t xml:space="preserve">         子女教育</t>
  </si>
  <si>
    <t xml:space="preserve">         继续教育</t>
  </si>
  <si>
    <t xml:space="preserve">         住房租金</t>
  </si>
  <si>
    <t xml:space="preserve">         住房贷款利息</t>
  </si>
  <si>
    <t>专项附加小计</t>
  </si>
  <si>
    <t>年金</t>
  </si>
  <si>
    <t xml:space="preserve">         商业健康保险</t>
  </si>
  <si>
    <t xml:space="preserve">        税延养老保险</t>
  </si>
  <si>
    <t>其他扣除小计</t>
  </si>
  <si>
    <t>当月应纳税所得额</t>
  </si>
  <si>
    <t>累计应纳税所得额</t>
  </si>
  <si>
    <t>累计应纳税额</t>
  </si>
  <si>
    <t>前期累计已缴税额</t>
  </si>
  <si>
    <t>本月应补税额</t>
  </si>
  <si>
    <t>2</t>
  </si>
  <si>
    <t>6=3+4+5</t>
  </si>
  <si>
    <t>12=8+9+10+11</t>
  </si>
  <si>
    <t>18=13+14+15+16+17</t>
  </si>
  <si>
    <t>22=20+21</t>
  </si>
  <si>
    <t>23=6-7-12-18-22</t>
  </si>
  <si>
    <t>24=23+上月24列，1月本列等于23列</t>
  </si>
  <si>
    <t>25=24*预扣税率-速算扣除数</t>
  </si>
  <si>
    <t>26=上月25列，1月本列为零</t>
  </si>
  <si>
    <t>27=25-26</t>
  </si>
  <si>
    <t>小蚂蚁1</t>
  </si>
  <si>
    <t>小蚂蚁2</t>
  </si>
  <si>
    <t>小蚂蚁3</t>
  </si>
  <si>
    <t>小蚂蚁4</t>
  </si>
  <si>
    <t>小蚂蚁5</t>
  </si>
  <si>
    <t>小蚂蚁6</t>
  </si>
  <si>
    <t>小蚂蚁7</t>
  </si>
  <si>
    <t>小蚂蚁8</t>
  </si>
  <si>
    <t>小蚂蚁9</t>
  </si>
  <si>
    <t>小蚂蚁10</t>
  </si>
  <si>
    <t>小蚂蚁11</t>
  </si>
  <si>
    <t>小蚂蚁12</t>
  </si>
  <si>
    <t>合计</t>
  </si>
  <si>
    <t>提醒</t>
  </si>
  <si>
    <t>1、本表适用于每月单位支付工资时扣缴税款的计算；</t>
  </si>
  <si>
    <t>2、本表未考虑非居民个人的工资计算；</t>
  </si>
  <si>
    <t>3、本表未考虑各种免税收入、捐赠扣除、减免税的计算；</t>
  </si>
  <si>
    <t>新个人所得税每月税款计算器</t>
  </si>
  <si>
    <t>项目</t>
  </si>
  <si>
    <t>序号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</si>
  <si>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</si>
  <si>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</si>
  <si>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</si>
  <si>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</si>
  <si>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</si>
  <si>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</si>
  <si>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</si>
  <si>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</si>
  <si>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</si>
  <si>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</si>
  <si>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</si>
  <si>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</si>
  <si>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备注</t>
  </si>
  <si>
    <t>减：费用（固定5千）</t>
  </si>
  <si>
    <t>新个人所得税法</t>
  </si>
  <si>
    <t>减：专项扣除小计</t>
  </si>
  <si>
    <t>3=4+5+6+7</t>
  </si>
  <si>
    <t>其中：基本养老保险</t>
  </si>
  <si>
    <t>财税[2006]10号</t>
  </si>
  <si>
    <t>减：专项附加扣除小计</t>
  </si>
  <si>
    <t>8=9+10+11+12+13</t>
  </si>
  <si>
    <t>其中：赡养老人</t>
  </si>
  <si>
    <t>减：其他扣除</t>
  </si>
  <si>
    <t>15=16+17+18+19</t>
  </si>
  <si>
    <t>其中：年金</t>
  </si>
  <si>
    <t>财税[2013]103号</t>
  </si>
  <si>
    <t>财税[2017]39号、国家税务总局公告2017年17号</t>
  </si>
  <si>
    <t>财税[2018]22号、国家税务总局公告2018年21号</t>
  </si>
  <si>
    <t xml:space="preserve">        其它</t>
  </si>
  <si>
    <t>20=1-2-3-8-15</t>
  </si>
  <si>
    <t>21=截止本月累计</t>
  </si>
  <si>
    <t>22=21*预扣率-速算扣除数</t>
  </si>
  <si>
    <t>国家税务总局公告2018年56号</t>
  </si>
  <si>
    <t>减：前期累计已缴税额</t>
  </si>
  <si>
    <t>23=上月22行数</t>
  </si>
  <si>
    <t>本期应缴税额</t>
  </si>
  <si>
    <t>24=22-23</t>
  </si>
  <si>
    <t>注：1、上表为简表，省略了免税收入、可扣除捐赠支出、减免税额三项内容，同时提醒汇算清缴时方可扣除大病医疗费用</t>
  </si>
  <si>
    <t xml:space="preserve"> 2、可下载附件带公式的EXECEL文件，以方便hr或员工进行测算。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</si>
</sst>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theme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8" applyFont="1" applyAlignment="1"/>
    <xf numFmtId="43" fontId="2" fillId="2" borderId="0" xfId="8" applyFont="1" applyFill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center" vertical="center" wrapText="1"/>
    </xf>
    <xf numFmtId="176" fontId="2" fillId="3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3" fontId="2" fillId="0" borderId="1" xfId="8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3" fontId="2" fillId="3" borderId="1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2"/>
  <sheetViews>
    <sheetView tabSelected="1" workbookViewId="0">
      <pane xSplit="2" ySplit="4" topLeftCell="P5" activePane="bottomRight" state="frozen"/>
      <selection/>
      <selection pane="topRight"/>
      <selection pane="bottomLeft"/>
      <selection pane="bottomRight" activeCell="S20" sqref="S20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10.75" style="10" customWidth="1"/>
    <col min="5" max="5" width="6.125" style="10" customWidth="1"/>
    <col min="6" max="6" width="8.625" style="10" customWidth="1"/>
    <col min="7" max="7" width="11.125" style="10" customWidth="1"/>
    <col min="8" max="8" width="11.62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5" width="13.875" style="10" customWidth="1"/>
    <col min="26" max="26" width="10.5" style="10" customWidth="1"/>
    <col min="27" max="27" width="11" style="10" customWidth="1"/>
    <col min="28" max="28" width="10.5" style="10" customWidth="1"/>
    <col min="29" max="16384" width="9" style="10"/>
  </cols>
  <sheetData>
    <row r="2" s="12" customFormat="1" ht="18.75" customHeight="1" spans="2:28">
      <c r="B2" s="22" t="s">
        <v>0</v>
      </c>
      <c r="C2" s="23" t="s">
        <v>1</v>
      </c>
      <c r="D2" s="22" t="s">
        <v>2</v>
      </c>
      <c r="E2" s="22"/>
      <c r="F2" s="22"/>
      <c r="G2" s="22"/>
      <c r="H2" s="22" t="s">
        <v>3</v>
      </c>
      <c r="I2" s="22" t="s">
        <v>4</v>
      </c>
      <c r="J2" s="22"/>
      <c r="K2" s="22"/>
      <c r="L2" s="22"/>
      <c r="M2" s="22"/>
      <c r="N2" s="22" t="s">
        <v>5</v>
      </c>
      <c r="O2" s="22"/>
      <c r="P2" s="22"/>
      <c r="Q2" s="22"/>
      <c r="R2" s="22"/>
      <c r="S2" s="22"/>
      <c r="T2" s="22" t="s">
        <v>6</v>
      </c>
      <c r="U2" s="22"/>
      <c r="V2" s="22"/>
      <c r="W2" s="22"/>
      <c r="X2" s="22" t="s">
        <v>7</v>
      </c>
      <c r="Y2" s="22"/>
      <c r="Z2" s="22"/>
      <c r="AA2" s="22"/>
      <c r="AB2" s="22"/>
    </row>
    <row r="3" s="12" customFormat="1" ht="14" customHeight="1" spans="2:28">
      <c r="B3" s="22"/>
      <c r="C3" s="23"/>
      <c r="D3" s="22" t="s">
        <v>8</v>
      </c>
      <c r="E3" s="22" t="s">
        <v>9</v>
      </c>
      <c r="F3" s="22" t="s">
        <v>10</v>
      </c>
      <c r="G3" s="22" t="s">
        <v>11</v>
      </c>
      <c r="H3" s="22"/>
      <c r="I3" s="22" t="s">
        <v>12</v>
      </c>
      <c r="J3" s="22" t="s">
        <v>13</v>
      </c>
      <c r="K3" s="22" t="s">
        <v>14</v>
      </c>
      <c r="L3" s="22" t="s">
        <v>15</v>
      </c>
      <c r="M3" s="22" t="s">
        <v>16</v>
      </c>
      <c r="N3" s="22" t="s">
        <v>17</v>
      </c>
      <c r="O3" s="22" t="s">
        <v>18</v>
      </c>
      <c r="P3" s="22" t="s">
        <v>19</v>
      </c>
      <c r="Q3" s="22" t="s">
        <v>20</v>
      </c>
      <c r="R3" s="22" t="s">
        <v>21</v>
      </c>
      <c r="S3" s="22" t="s">
        <v>22</v>
      </c>
      <c r="T3" s="22" t="s">
        <v>23</v>
      </c>
      <c r="U3" s="22" t="s">
        <v>24</v>
      </c>
      <c r="V3" s="22" t="s">
        <v>25</v>
      </c>
      <c r="W3" s="22" t="s">
        <v>26</v>
      </c>
      <c r="X3" s="22" t="s">
        <v>27</v>
      </c>
      <c r="Y3" s="22" t="s">
        <v>28</v>
      </c>
      <c r="Z3" s="22" t="s">
        <v>29</v>
      </c>
      <c r="AA3" s="22" t="s">
        <v>30</v>
      </c>
      <c r="AB3" s="22" t="s">
        <v>31</v>
      </c>
    </row>
    <row r="4" s="12" customFormat="1" ht="21" customHeight="1" spans="2:28">
      <c r="B4" s="22">
        <v>1</v>
      </c>
      <c r="C4" s="23" t="s">
        <v>32</v>
      </c>
      <c r="D4" s="22">
        <v>3</v>
      </c>
      <c r="E4" s="22">
        <v>4</v>
      </c>
      <c r="F4" s="22">
        <v>5</v>
      </c>
      <c r="G4" s="22" t="s">
        <v>33</v>
      </c>
      <c r="H4" s="22">
        <v>7</v>
      </c>
      <c r="I4" s="22">
        <v>8</v>
      </c>
      <c r="J4" s="22">
        <v>9</v>
      </c>
      <c r="K4" s="22">
        <v>10</v>
      </c>
      <c r="L4" s="22">
        <v>11</v>
      </c>
      <c r="M4" s="22" t="s">
        <v>34</v>
      </c>
      <c r="N4" s="22">
        <v>13</v>
      </c>
      <c r="O4" s="22">
        <v>14</v>
      </c>
      <c r="P4" s="22">
        <v>15</v>
      </c>
      <c r="Q4" s="22">
        <v>16</v>
      </c>
      <c r="R4" s="22">
        <v>17</v>
      </c>
      <c r="S4" s="22" t="s">
        <v>35</v>
      </c>
      <c r="T4" s="22">
        <v>19</v>
      </c>
      <c r="U4" s="22">
        <v>20</v>
      </c>
      <c r="V4" s="22">
        <v>21</v>
      </c>
      <c r="W4" s="22" t="s">
        <v>36</v>
      </c>
      <c r="X4" s="22" t="s">
        <v>37</v>
      </c>
      <c r="Y4" s="30" t="s">
        <v>38</v>
      </c>
      <c r="Z4" s="22" t="s">
        <v>39</v>
      </c>
      <c r="AA4" s="30" t="s">
        <v>40</v>
      </c>
      <c r="AB4" s="22" t="s">
        <v>41</v>
      </c>
    </row>
    <row r="5" ht="21.95" customHeight="1" spans="2:28">
      <c r="B5" s="24" t="s">
        <v>42</v>
      </c>
      <c r="C5" s="25"/>
      <c r="D5" s="26">
        <v>30000</v>
      </c>
      <c r="E5" s="26"/>
      <c r="F5" s="26"/>
      <c r="G5" s="26">
        <f>SUM(D5:F5)</f>
        <v>30000</v>
      </c>
      <c r="H5" s="26">
        <v>5000</v>
      </c>
      <c r="I5" s="26">
        <v>4500</v>
      </c>
      <c r="J5" s="26"/>
      <c r="K5" s="26"/>
      <c r="L5" s="26"/>
      <c r="M5" s="26">
        <f>SUM(I5:L5)</f>
        <v>4500</v>
      </c>
      <c r="N5" s="26">
        <v>2000</v>
      </c>
      <c r="O5" s="26"/>
      <c r="P5" s="26"/>
      <c r="Q5" s="26"/>
      <c r="R5" s="26"/>
      <c r="S5" s="26">
        <f>SUM(N5:R5)</f>
        <v>2000</v>
      </c>
      <c r="T5" s="26"/>
      <c r="U5" s="26"/>
      <c r="V5" s="26"/>
      <c r="W5" s="26">
        <f>SUM(T5:V5)</f>
        <v>0</v>
      </c>
      <c r="X5" s="26">
        <f>G5-H5-M5-S5-W5</f>
        <v>18500</v>
      </c>
      <c r="Y5" s="26">
        <f>X5</f>
        <v>18500</v>
      </c>
      <c r="Z5" s="26">
        <f>MAX(Y5*{3,10,20,25,30,35,45}%-{0,2520,16920,31920,52920,85920,181920},0)</f>
        <v>555</v>
      </c>
      <c r="AA5" s="26"/>
      <c r="AB5" s="26">
        <f>Z5-AA5</f>
        <v>555</v>
      </c>
    </row>
    <row r="6" ht="21.95" customHeight="1" spans="2:28">
      <c r="B6" s="24" t="s">
        <v>43</v>
      </c>
      <c r="C6" s="25"/>
      <c r="D6" s="26">
        <v>30000</v>
      </c>
      <c r="E6" s="26"/>
      <c r="F6" s="26"/>
      <c r="G6" s="26">
        <f t="shared" ref="G6:G16" si="0">SUM(D6:F6)</f>
        <v>30000</v>
      </c>
      <c r="H6" s="26">
        <v>5000</v>
      </c>
      <c r="I6" s="26">
        <v>4500</v>
      </c>
      <c r="J6" s="26"/>
      <c r="K6" s="26"/>
      <c r="L6" s="26"/>
      <c r="M6" s="26">
        <f t="shared" ref="M6:M16" si="1">SUM(I6:L6)</f>
        <v>4500</v>
      </c>
      <c r="N6" s="26">
        <v>2000</v>
      </c>
      <c r="O6" s="26"/>
      <c r="P6" s="26"/>
      <c r="Q6" s="26"/>
      <c r="R6" s="26"/>
      <c r="S6" s="26">
        <f t="shared" ref="S6:S16" si="2">SUM(N6:R6)</f>
        <v>2000</v>
      </c>
      <c r="T6" s="26"/>
      <c r="U6" s="26"/>
      <c r="V6" s="26"/>
      <c r="W6" s="26">
        <f t="shared" ref="W6:W16" si="3">SUM(T6:V6)</f>
        <v>0</v>
      </c>
      <c r="X6" s="26">
        <f t="shared" ref="X6:X16" si="4">G6-H6-M6-S6-W6</f>
        <v>18500</v>
      </c>
      <c r="Y6" s="26">
        <f t="shared" ref="Y6:Y16" si="5">X6</f>
        <v>18500</v>
      </c>
      <c r="Z6" s="26">
        <f>MAX(Y6*{3,10,20,25,30,35,45}%-{0,2520,16920,31920,52920,85920,181920},0)</f>
        <v>555</v>
      </c>
      <c r="AA6" s="26"/>
      <c r="AB6" s="26">
        <f t="shared" ref="AB6:AB16" si="6">Z6-AA6</f>
        <v>555</v>
      </c>
    </row>
    <row r="7" ht="21.95" customHeight="1" spans="2:28">
      <c r="B7" s="24" t="s">
        <v>44</v>
      </c>
      <c r="C7" s="25"/>
      <c r="D7" s="26">
        <v>30000</v>
      </c>
      <c r="E7" s="26"/>
      <c r="F7" s="26"/>
      <c r="G7" s="26">
        <f t="shared" si="0"/>
        <v>30000</v>
      </c>
      <c r="H7" s="26">
        <v>5000</v>
      </c>
      <c r="I7" s="26">
        <v>4500</v>
      </c>
      <c r="J7" s="26"/>
      <c r="K7" s="26"/>
      <c r="L7" s="26"/>
      <c r="M7" s="26">
        <f t="shared" si="1"/>
        <v>4500</v>
      </c>
      <c r="N7" s="26">
        <v>2000</v>
      </c>
      <c r="O7" s="26"/>
      <c r="P7" s="26"/>
      <c r="Q7" s="26"/>
      <c r="R7" s="26"/>
      <c r="S7" s="26">
        <f t="shared" si="2"/>
        <v>2000</v>
      </c>
      <c r="T7" s="26"/>
      <c r="U7" s="26"/>
      <c r="V7" s="26"/>
      <c r="W7" s="26">
        <f t="shared" si="3"/>
        <v>0</v>
      </c>
      <c r="X7" s="26">
        <f t="shared" si="4"/>
        <v>18500</v>
      </c>
      <c r="Y7" s="26">
        <f t="shared" si="5"/>
        <v>18500</v>
      </c>
      <c r="Z7" s="26">
        <f>MAX(Y7*{3,10,20,25,30,35,45}%-{0,2520,16920,31920,52920,85920,181920},0)</f>
        <v>555</v>
      </c>
      <c r="AA7" s="26"/>
      <c r="AB7" s="26">
        <f t="shared" si="6"/>
        <v>555</v>
      </c>
    </row>
    <row r="8" ht="21.95" customHeight="1" spans="2:28">
      <c r="B8" s="24" t="s">
        <v>45</v>
      </c>
      <c r="C8" s="25"/>
      <c r="D8" s="26">
        <v>30000</v>
      </c>
      <c r="E8" s="26"/>
      <c r="F8" s="26"/>
      <c r="G8" s="26">
        <f t="shared" si="0"/>
        <v>30000</v>
      </c>
      <c r="H8" s="26">
        <v>5000</v>
      </c>
      <c r="I8" s="26">
        <v>4500</v>
      </c>
      <c r="J8" s="26"/>
      <c r="K8" s="26"/>
      <c r="L8" s="26"/>
      <c r="M8" s="26">
        <f t="shared" si="1"/>
        <v>4500</v>
      </c>
      <c r="N8" s="26">
        <v>2000</v>
      </c>
      <c r="O8" s="26"/>
      <c r="P8" s="26"/>
      <c r="Q8" s="26"/>
      <c r="R8" s="26"/>
      <c r="S8" s="26">
        <f t="shared" si="2"/>
        <v>2000</v>
      </c>
      <c r="T8" s="26"/>
      <c r="U8" s="26"/>
      <c r="V8" s="26"/>
      <c r="W8" s="26">
        <f t="shared" si="3"/>
        <v>0</v>
      </c>
      <c r="X8" s="26">
        <f t="shared" si="4"/>
        <v>18500</v>
      </c>
      <c r="Y8" s="26">
        <f t="shared" si="5"/>
        <v>18500</v>
      </c>
      <c r="Z8" s="26">
        <f>MAX(Y8*{3,10,20,25,30,35,45}%-{0,2520,16920,31920,52920,85920,181920},0)</f>
        <v>555</v>
      </c>
      <c r="AA8" s="26"/>
      <c r="AB8" s="26">
        <f t="shared" si="6"/>
        <v>555</v>
      </c>
    </row>
    <row r="9" ht="21.95" customHeight="1" spans="2:28">
      <c r="B9" s="24" t="s">
        <v>46</v>
      </c>
      <c r="C9" s="25"/>
      <c r="D9" s="26">
        <v>30000</v>
      </c>
      <c r="E9" s="26"/>
      <c r="F9" s="26"/>
      <c r="G9" s="26">
        <f t="shared" si="0"/>
        <v>30000</v>
      </c>
      <c r="H9" s="26">
        <v>5000</v>
      </c>
      <c r="I9" s="26">
        <v>4500</v>
      </c>
      <c r="J9" s="26"/>
      <c r="K9" s="26"/>
      <c r="L9" s="26"/>
      <c r="M9" s="26">
        <f t="shared" si="1"/>
        <v>4500</v>
      </c>
      <c r="N9" s="26">
        <v>2000</v>
      </c>
      <c r="O9" s="26"/>
      <c r="P9" s="26"/>
      <c r="Q9" s="26"/>
      <c r="R9" s="26"/>
      <c r="S9" s="26">
        <f t="shared" si="2"/>
        <v>2000</v>
      </c>
      <c r="T9" s="26"/>
      <c r="U9" s="26"/>
      <c r="V9" s="26"/>
      <c r="W9" s="26">
        <f t="shared" si="3"/>
        <v>0</v>
      </c>
      <c r="X9" s="26">
        <f t="shared" si="4"/>
        <v>18500</v>
      </c>
      <c r="Y9" s="26">
        <f t="shared" si="5"/>
        <v>18500</v>
      </c>
      <c r="Z9" s="26">
        <f>MAX(Y9*{3,10,20,25,30,35,45}%-{0,2520,16920,31920,52920,85920,181920},0)</f>
        <v>555</v>
      </c>
      <c r="AA9" s="26"/>
      <c r="AB9" s="26">
        <f t="shared" si="6"/>
        <v>555</v>
      </c>
    </row>
    <row r="10" ht="21.95" customHeight="1" spans="2:28">
      <c r="B10" s="24" t="s">
        <v>47</v>
      </c>
      <c r="C10" s="25"/>
      <c r="D10" s="26">
        <v>30000</v>
      </c>
      <c r="E10" s="26"/>
      <c r="F10" s="26"/>
      <c r="G10" s="26">
        <f t="shared" si="0"/>
        <v>30000</v>
      </c>
      <c r="H10" s="26">
        <v>5000</v>
      </c>
      <c r="I10" s="26">
        <v>4500</v>
      </c>
      <c r="J10" s="26"/>
      <c r="K10" s="26"/>
      <c r="L10" s="26"/>
      <c r="M10" s="26">
        <f t="shared" si="1"/>
        <v>4500</v>
      </c>
      <c r="N10" s="26">
        <v>2000</v>
      </c>
      <c r="O10" s="26"/>
      <c r="P10" s="26"/>
      <c r="Q10" s="26"/>
      <c r="R10" s="26"/>
      <c r="S10" s="26">
        <f t="shared" si="2"/>
        <v>2000</v>
      </c>
      <c r="T10" s="26"/>
      <c r="U10" s="26"/>
      <c r="V10" s="26"/>
      <c r="W10" s="26">
        <f t="shared" si="3"/>
        <v>0</v>
      </c>
      <c r="X10" s="26">
        <f t="shared" si="4"/>
        <v>18500</v>
      </c>
      <c r="Y10" s="26">
        <f t="shared" si="5"/>
        <v>18500</v>
      </c>
      <c r="Z10" s="26">
        <f>MAX(Y10*{3,10,20,25,30,35,45}%-{0,2520,16920,31920,52920,85920,181920},0)</f>
        <v>555</v>
      </c>
      <c r="AA10" s="26"/>
      <c r="AB10" s="26">
        <f t="shared" si="6"/>
        <v>555</v>
      </c>
    </row>
    <row r="11" ht="21.95" customHeight="1" spans="2:28">
      <c r="B11" s="24" t="s">
        <v>48</v>
      </c>
      <c r="C11" s="25"/>
      <c r="D11" s="26">
        <v>30000</v>
      </c>
      <c r="E11" s="26"/>
      <c r="F11" s="26"/>
      <c r="G11" s="26">
        <f t="shared" si="0"/>
        <v>30000</v>
      </c>
      <c r="H11" s="26">
        <v>5000</v>
      </c>
      <c r="I11" s="26">
        <v>4500</v>
      </c>
      <c r="J11" s="26"/>
      <c r="K11" s="26"/>
      <c r="L11" s="26"/>
      <c r="M11" s="26">
        <f t="shared" si="1"/>
        <v>4500</v>
      </c>
      <c r="N11" s="26">
        <v>2000</v>
      </c>
      <c r="O11" s="26"/>
      <c r="P11" s="26"/>
      <c r="Q11" s="26"/>
      <c r="R11" s="26"/>
      <c r="S11" s="26">
        <f t="shared" si="2"/>
        <v>2000</v>
      </c>
      <c r="T11" s="26"/>
      <c r="U11" s="26"/>
      <c r="V11" s="26"/>
      <c r="W11" s="26">
        <f t="shared" si="3"/>
        <v>0</v>
      </c>
      <c r="X11" s="26">
        <f t="shared" si="4"/>
        <v>18500</v>
      </c>
      <c r="Y11" s="26">
        <f t="shared" si="5"/>
        <v>18500</v>
      </c>
      <c r="Z11" s="26">
        <f>MAX(Y11*{3,10,20,25,30,35,45}%-{0,2520,16920,31920,52920,85920,181920},0)</f>
        <v>555</v>
      </c>
      <c r="AA11" s="26"/>
      <c r="AB11" s="26">
        <f t="shared" si="6"/>
        <v>555</v>
      </c>
    </row>
    <row r="12" ht="21.95" customHeight="1" spans="2:28">
      <c r="B12" s="24" t="s">
        <v>49</v>
      </c>
      <c r="C12" s="25"/>
      <c r="D12" s="26">
        <v>30000</v>
      </c>
      <c r="E12" s="26"/>
      <c r="F12" s="26"/>
      <c r="G12" s="26">
        <f t="shared" si="0"/>
        <v>30000</v>
      </c>
      <c r="H12" s="26">
        <v>5000</v>
      </c>
      <c r="I12" s="26">
        <v>4500</v>
      </c>
      <c r="J12" s="26"/>
      <c r="K12" s="26"/>
      <c r="L12" s="26"/>
      <c r="M12" s="26">
        <f t="shared" si="1"/>
        <v>4500</v>
      </c>
      <c r="N12" s="26">
        <v>2000</v>
      </c>
      <c r="O12" s="26"/>
      <c r="P12" s="26"/>
      <c r="Q12" s="26"/>
      <c r="R12" s="26"/>
      <c r="S12" s="26">
        <f t="shared" si="2"/>
        <v>2000</v>
      </c>
      <c r="T12" s="26"/>
      <c r="U12" s="26"/>
      <c r="V12" s="26"/>
      <c r="W12" s="26">
        <f t="shared" si="3"/>
        <v>0</v>
      </c>
      <c r="X12" s="26">
        <f t="shared" si="4"/>
        <v>18500</v>
      </c>
      <c r="Y12" s="26">
        <f t="shared" si="5"/>
        <v>18500</v>
      </c>
      <c r="Z12" s="26">
        <f>MAX(Y12*{3,10,20,25,30,35,45}%-{0,2520,16920,31920,52920,85920,181920},0)</f>
        <v>555</v>
      </c>
      <c r="AA12" s="26"/>
      <c r="AB12" s="26">
        <f t="shared" si="6"/>
        <v>555</v>
      </c>
    </row>
    <row r="13" ht="21.95" customHeight="1" spans="2:28">
      <c r="B13" s="24" t="s">
        <v>50</v>
      </c>
      <c r="C13" s="25"/>
      <c r="D13" s="26">
        <v>30000</v>
      </c>
      <c r="E13" s="26"/>
      <c r="F13" s="26"/>
      <c r="G13" s="26">
        <f t="shared" si="0"/>
        <v>30000</v>
      </c>
      <c r="H13" s="26">
        <v>5000</v>
      </c>
      <c r="I13" s="26">
        <v>4500</v>
      </c>
      <c r="J13" s="26"/>
      <c r="K13" s="26"/>
      <c r="L13" s="26"/>
      <c r="M13" s="26">
        <f t="shared" si="1"/>
        <v>4500</v>
      </c>
      <c r="N13" s="26">
        <v>2000</v>
      </c>
      <c r="O13" s="26"/>
      <c r="P13" s="26"/>
      <c r="Q13" s="26"/>
      <c r="R13" s="26"/>
      <c r="S13" s="26">
        <f t="shared" si="2"/>
        <v>2000</v>
      </c>
      <c r="T13" s="26"/>
      <c r="U13" s="26"/>
      <c r="V13" s="26"/>
      <c r="W13" s="26">
        <f t="shared" si="3"/>
        <v>0</v>
      </c>
      <c r="X13" s="26">
        <f t="shared" si="4"/>
        <v>18500</v>
      </c>
      <c r="Y13" s="26">
        <f t="shared" si="5"/>
        <v>18500</v>
      </c>
      <c r="Z13" s="26">
        <f>MAX(Y13*{3,10,20,25,30,35,45}%-{0,2520,16920,31920,52920,85920,181920},0)</f>
        <v>555</v>
      </c>
      <c r="AA13" s="26"/>
      <c r="AB13" s="26">
        <f t="shared" si="6"/>
        <v>555</v>
      </c>
    </row>
    <row r="14" ht="21.95" customHeight="1" spans="2:28">
      <c r="B14" s="24" t="s">
        <v>51</v>
      </c>
      <c r="C14" s="25"/>
      <c r="D14" s="26">
        <v>30000</v>
      </c>
      <c r="E14" s="26"/>
      <c r="F14" s="26"/>
      <c r="G14" s="26">
        <f t="shared" si="0"/>
        <v>30000</v>
      </c>
      <c r="H14" s="26">
        <v>5000</v>
      </c>
      <c r="I14" s="26">
        <v>4500</v>
      </c>
      <c r="J14" s="26"/>
      <c r="K14" s="26"/>
      <c r="L14" s="26"/>
      <c r="M14" s="26">
        <f t="shared" si="1"/>
        <v>4500</v>
      </c>
      <c r="N14" s="26">
        <v>2000</v>
      </c>
      <c r="O14" s="26"/>
      <c r="P14" s="26"/>
      <c r="Q14" s="26"/>
      <c r="R14" s="26"/>
      <c r="S14" s="26">
        <f t="shared" si="2"/>
        <v>2000</v>
      </c>
      <c r="T14" s="26"/>
      <c r="U14" s="26"/>
      <c r="V14" s="26"/>
      <c r="W14" s="26">
        <f t="shared" si="3"/>
        <v>0</v>
      </c>
      <c r="X14" s="26">
        <f t="shared" si="4"/>
        <v>18500</v>
      </c>
      <c r="Y14" s="26">
        <f t="shared" si="5"/>
        <v>18500</v>
      </c>
      <c r="Z14" s="26">
        <f>MAX(Y14*{3,10,20,25,30,35,45}%-{0,2520,16920,31920,52920,85920,181920},0)</f>
        <v>555</v>
      </c>
      <c r="AA14" s="26"/>
      <c r="AB14" s="26">
        <f t="shared" si="6"/>
        <v>555</v>
      </c>
    </row>
    <row r="15" ht="21.95" customHeight="1" spans="2:28">
      <c r="B15" s="24" t="s">
        <v>52</v>
      </c>
      <c r="C15" s="25"/>
      <c r="D15" s="26">
        <v>30000</v>
      </c>
      <c r="E15" s="26"/>
      <c r="F15" s="26"/>
      <c r="G15" s="26">
        <f t="shared" si="0"/>
        <v>30000</v>
      </c>
      <c r="H15" s="26">
        <v>5000</v>
      </c>
      <c r="I15" s="26">
        <v>4500</v>
      </c>
      <c r="J15" s="26"/>
      <c r="K15" s="26"/>
      <c r="L15" s="26"/>
      <c r="M15" s="26">
        <f t="shared" si="1"/>
        <v>4500</v>
      </c>
      <c r="N15" s="26">
        <v>2000</v>
      </c>
      <c r="O15" s="26"/>
      <c r="P15" s="26"/>
      <c r="Q15" s="26"/>
      <c r="R15" s="26"/>
      <c r="S15" s="26">
        <f t="shared" si="2"/>
        <v>2000</v>
      </c>
      <c r="T15" s="26"/>
      <c r="U15" s="26"/>
      <c r="V15" s="26"/>
      <c r="W15" s="26">
        <f t="shared" si="3"/>
        <v>0</v>
      </c>
      <c r="X15" s="26">
        <f t="shared" si="4"/>
        <v>18500</v>
      </c>
      <c r="Y15" s="26">
        <f t="shared" si="5"/>
        <v>18500</v>
      </c>
      <c r="Z15" s="26">
        <f>MAX(Y15*{3,10,20,25,30,35,45}%-{0,2520,16920,31920,52920,85920,181920},0)</f>
        <v>555</v>
      </c>
      <c r="AA15" s="26"/>
      <c r="AB15" s="26">
        <f t="shared" si="6"/>
        <v>555</v>
      </c>
    </row>
    <row r="16" ht="21.95" customHeight="1" spans="2:28">
      <c r="B16" s="24" t="s">
        <v>53</v>
      </c>
      <c r="C16" s="25"/>
      <c r="D16" s="26">
        <v>30000</v>
      </c>
      <c r="E16" s="26"/>
      <c r="F16" s="26"/>
      <c r="G16" s="26">
        <f t="shared" si="0"/>
        <v>30000</v>
      </c>
      <c r="H16" s="26">
        <v>5000</v>
      </c>
      <c r="I16" s="26">
        <v>4500</v>
      </c>
      <c r="J16" s="26"/>
      <c r="K16" s="26"/>
      <c r="L16" s="26"/>
      <c r="M16" s="26">
        <f t="shared" si="1"/>
        <v>4500</v>
      </c>
      <c r="N16" s="26">
        <v>2000</v>
      </c>
      <c r="O16" s="26"/>
      <c r="P16" s="26"/>
      <c r="Q16" s="26"/>
      <c r="R16" s="26"/>
      <c r="S16" s="26">
        <f t="shared" si="2"/>
        <v>2000</v>
      </c>
      <c r="T16" s="26"/>
      <c r="U16" s="26"/>
      <c r="V16" s="26"/>
      <c r="W16" s="26">
        <f t="shared" si="3"/>
        <v>0</v>
      </c>
      <c r="X16" s="26">
        <f t="shared" si="4"/>
        <v>18500</v>
      </c>
      <c r="Y16" s="26">
        <f t="shared" si="5"/>
        <v>18500</v>
      </c>
      <c r="Z16" s="26">
        <f>MAX(Y16*{3,10,20,25,30,35,45}%-{0,2520,16920,31920,52920,85920,181920},0)</f>
        <v>555</v>
      </c>
      <c r="AA16" s="26"/>
      <c r="AB16" s="26">
        <f t="shared" si="6"/>
        <v>555</v>
      </c>
    </row>
    <row r="17" ht="21.95" customHeight="1" spans="2:28">
      <c r="B17" s="27" t="s">
        <v>54</v>
      </c>
      <c r="C17" s="28"/>
      <c r="D17" s="29">
        <f>SUM(D5:D16)</f>
        <v>360000</v>
      </c>
      <c r="E17" s="29">
        <f t="shared" ref="E17:AB17" si="7">SUM(E5:E16)</f>
        <v>0</v>
      </c>
      <c r="F17" s="29">
        <f t="shared" si="7"/>
        <v>0</v>
      </c>
      <c r="G17" s="29">
        <f t="shared" si="7"/>
        <v>360000</v>
      </c>
      <c r="H17" s="29">
        <f t="shared" si="7"/>
        <v>60000</v>
      </c>
      <c r="I17" s="29">
        <f t="shared" si="7"/>
        <v>54000</v>
      </c>
      <c r="J17" s="29">
        <f t="shared" si="7"/>
        <v>0</v>
      </c>
      <c r="K17" s="29">
        <f t="shared" si="7"/>
        <v>0</v>
      </c>
      <c r="L17" s="29">
        <f t="shared" si="7"/>
        <v>0</v>
      </c>
      <c r="M17" s="29">
        <f t="shared" si="7"/>
        <v>54000</v>
      </c>
      <c r="N17" s="29">
        <f t="shared" si="7"/>
        <v>24000</v>
      </c>
      <c r="O17" s="29">
        <f t="shared" si="7"/>
        <v>0</v>
      </c>
      <c r="P17" s="29">
        <f t="shared" si="7"/>
        <v>0</v>
      </c>
      <c r="Q17" s="29">
        <f t="shared" si="7"/>
        <v>0</v>
      </c>
      <c r="R17" s="29">
        <f t="shared" si="7"/>
        <v>0</v>
      </c>
      <c r="S17" s="29">
        <f t="shared" si="7"/>
        <v>24000</v>
      </c>
      <c r="T17" s="29">
        <f t="shared" si="7"/>
        <v>0</v>
      </c>
      <c r="U17" s="29">
        <f t="shared" si="7"/>
        <v>0</v>
      </c>
      <c r="V17" s="29">
        <f t="shared" si="7"/>
        <v>0</v>
      </c>
      <c r="W17" s="29">
        <f t="shared" si="7"/>
        <v>0</v>
      </c>
      <c r="X17" s="29">
        <f t="shared" si="7"/>
        <v>222000</v>
      </c>
      <c r="Y17" s="29">
        <f t="shared" si="7"/>
        <v>222000</v>
      </c>
      <c r="Z17" s="29">
        <f t="shared" si="7"/>
        <v>6660</v>
      </c>
      <c r="AA17" s="29">
        <f t="shared" si="7"/>
        <v>0</v>
      </c>
      <c r="AB17" s="29">
        <f t="shared" si="7"/>
        <v>6660</v>
      </c>
    </row>
    <row r="18" ht="21.95" customHeight="1"/>
    <row r="19" s="13" customFormat="1" ht="18" customHeight="1" spans="2:3">
      <c r="B19" s="20"/>
      <c r="C19" s="20" t="s">
        <v>55</v>
      </c>
    </row>
    <row r="20" s="13" customFormat="1" ht="18" customHeight="1" spans="3:3">
      <c r="C20" s="13" t="s">
        <v>56</v>
      </c>
    </row>
    <row r="21" s="13" customFormat="1" ht="18" customHeight="1" spans="3:3">
      <c r="C21" s="13" t="s">
        <v>57</v>
      </c>
    </row>
    <row r="22" s="13" customFormat="1" ht="18" customHeight="1" spans="3:3">
      <c r="C22" s="13" t="s">
        <v>58</v>
      </c>
    </row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9"/>
  <sheetViews>
    <sheetView topLeftCell="A10" workbookViewId="0">
      <selection activeCell="E28" sqref="$A1:$XFD1048576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9.375" style="10" customWidth="1"/>
    <col min="5" max="5" width="8.375" style="10" customWidth="1"/>
    <col min="6" max="6" width="8.625" style="10" customWidth="1"/>
    <col min="7" max="7" width="10.125" style="10" customWidth="1"/>
    <col min="8" max="8" width="9.37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4" width="13.875" style="10" customWidth="1"/>
    <col min="25" max="25" width="17.25" style="10" customWidth="1"/>
    <col min="26" max="26" width="14.875" style="10" customWidth="1"/>
    <col min="27" max="27" width="13.125" style="10" customWidth="1"/>
    <col min="28" max="28" width="10.5" style="10" customWidth="1"/>
    <col min="29" max="16384" width="9" style="10"/>
  </cols>
  <sheetData>
    <row r="2" s="12" customFormat="1" ht="18.75" customHeight="1" spans="2:24">
      <c r="B2" s="12" t="s">
        <v>0</v>
      </c>
      <c r="C2" s="15" t="s">
        <v>1</v>
      </c>
      <c r="D2" s="12" t="s">
        <v>2</v>
      </c>
      <c r="H2" s="12" t="s">
        <v>3</v>
      </c>
      <c r="I2" s="12" t="s">
        <v>4</v>
      </c>
      <c r="N2" s="12" t="s">
        <v>5</v>
      </c>
      <c r="T2" s="12" t="s">
        <v>6</v>
      </c>
      <c r="X2" s="12" t="s">
        <v>7</v>
      </c>
    </row>
    <row r="3" s="12" customFormat="1" ht="22.5" spans="3:28">
      <c r="C3" s="15"/>
      <c r="D3" s="12" t="s">
        <v>8</v>
      </c>
      <c r="E3" s="12" t="s">
        <v>9</v>
      </c>
      <c r="F3" s="12" t="s">
        <v>10</v>
      </c>
      <c r="G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</row>
    <row r="4" s="12" customFormat="1" ht="22.5" spans="2:28">
      <c r="B4" s="12">
        <v>1</v>
      </c>
      <c r="C4" s="15" t="s">
        <v>32</v>
      </c>
      <c r="D4" s="12">
        <v>3</v>
      </c>
      <c r="E4" s="12">
        <v>4</v>
      </c>
      <c r="F4" s="12">
        <v>5</v>
      </c>
      <c r="G4" s="12" t="s">
        <v>33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 t="s">
        <v>34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 t="s">
        <v>35</v>
      </c>
      <c r="T4" s="12">
        <v>19</v>
      </c>
      <c r="U4" s="12">
        <v>20</v>
      </c>
      <c r="V4" s="12">
        <v>21</v>
      </c>
      <c r="W4" s="12" t="s">
        <v>36</v>
      </c>
      <c r="X4" s="12" t="s">
        <v>37</v>
      </c>
      <c r="Y4" s="21" t="s">
        <v>38</v>
      </c>
      <c r="Z4" s="12" t="s">
        <v>39</v>
      </c>
      <c r="AA4" s="21" t="s">
        <v>40</v>
      </c>
      <c r="AB4" s="12" t="s">
        <v>41</v>
      </c>
    </row>
    <row r="5" ht="21.95" customHeight="1" spans="2:28">
      <c r="B5" s="9" t="s">
        <v>42</v>
      </c>
      <c r="D5" s="16">
        <v>30000</v>
      </c>
      <c r="E5" s="16"/>
      <c r="F5" s="16"/>
      <c r="G5" s="16">
        <f>SUM(D5:F5)</f>
        <v>30000</v>
      </c>
      <c r="H5" s="16">
        <v>5000</v>
      </c>
      <c r="I5" s="16">
        <v>4500</v>
      </c>
      <c r="J5" s="16"/>
      <c r="K5" s="16"/>
      <c r="L5" s="16"/>
      <c r="M5" s="16">
        <f>SUM(I5:L5)</f>
        <v>4500</v>
      </c>
      <c r="N5" s="16">
        <v>2000</v>
      </c>
      <c r="O5" s="16"/>
      <c r="P5" s="16"/>
      <c r="Q5" s="16"/>
      <c r="R5" s="16"/>
      <c r="S5" s="16">
        <f>SUM(N5:R5)</f>
        <v>2000</v>
      </c>
      <c r="T5" s="16"/>
      <c r="U5" s="16"/>
      <c r="V5" s="16"/>
      <c r="W5" s="16">
        <f>SUM(T5:V5)</f>
        <v>0</v>
      </c>
      <c r="X5" s="16">
        <f>G5-H5-M5-S5-W5</f>
        <v>18500</v>
      </c>
      <c r="Y5" s="16">
        <f>X5+'9月'!Y5</f>
        <v>185000</v>
      </c>
      <c r="Z5" s="16">
        <f>MAX(Y5*{3,10,20,25,30,35,45}%-{0,2520,16920,31920,52920,85920,181920},0)</f>
        <v>20080</v>
      </c>
      <c r="AA5" s="16">
        <f>'9月'!Z5</f>
        <v>16380</v>
      </c>
      <c r="AB5" s="16">
        <f>Z5-AA5</f>
        <v>3700</v>
      </c>
    </row>
    <row r="6" ht="21.95" customHeight="1" spans="2:28">
      <c r="B6" s="9" t="s">
        <v>43</v>
      </c>
      <c r="D6" s="16">
        <v>30000</v>
      </c>
      <c r="E6" s="16"/>
      <c r="F6" s="16"/>
      <c r="G6" s="16">
        <f t="shared" ref="G6:G16" si="0">SUM(D6:F6)</f>
        <v>30000</v>
      </c>
      <c r="H6" s="16">
        <v>5000</v>
      </c>
      <c r="I6" s="16">
        <v>4500</v>
      </c>
      <c r="J6" s="16"/>
      <c r="K6" s="16"/>
      <c r="L6" s="16"/>
      <c r="M6" s="16">
        <f t="shared" ref="M6:M16" si="1">SUM(I6:L6)</f>
        <v>4500</v>
      </c>
      <c r="N6" s="16">
        <v>2000</v>
      </c>
      <c r="O6" s="16"/>
      <c r="P6" s="16"/>
      <c r="Q6" s="16"/>
      <c r="R6" s="16"/>
      <c r="S6" s="16">
        <f t="shared" ref="S6:S16" si="2">SUM(N6:R6)</f>
        <v>2000</v>
      </c>
      <c r="T6" s="16"/>
      <c r="U6" s="16"/>
      <c r="V6" s="16"/>
      <c r="W6" s="16">
        <f t="shared" ref="W6:W16" si="3">SUM(T6:V6)</f>
        <v>0</v>
      </c>
      <c r="X6" s="16">
        <f t="shared" ref="X6:X16" si="4">G6-H6-M6-S6-W6</f>
        <v>18500</v>
      </c>
      <c r="Y6" s="16">
        <f>X6+'9月'!Y6</f>
        <v>185000</v>
      </c>
      <c r="Z6" s="16">
        <f>MAX(Y6*{3,10,20,25,30,35,45}%-{0,2520,16920,31920,52920,85920,181920},0)</f>
        <v>20080</v>
      </c>
      <c r="AA6" s="16">
        <f>'9月'!Z6</f>
        <v>16380</v>
      </c>
      <c r="AB6" s="16">
        <f t="shared" ref="AB6:AB16" si="5">Z6-AA6</f>
        <v>3700</v>
      </c>
    </row>
    <row r="7" ht="21.95" customHeight="1" spans="2:28">
      <c r="B7" s="9" t="s">
        <v>44</v>
      </c>
      <c r="D7" s="16">
        <v>30000</v>
      </c>
      <c r="E7" s="16"/>
      <c r="F7" s="16"/>
      <c r="G7" s="16">
        <f t="shared" si="0"/>
        <v>30000</v>
      </c>
      <c r="H7" s="16">
        <v>5000</v>
      </c>
      <c r="I7" s="16">
        <v>4500</v>
      </c>
      <c r="J7" s="16"/>
      <c r="K7" s="16"/>
      <c r="L7" s="16"/>
      <c r="M7" s="16">
        <f t="shared" si="1"/>
        <v>4500</v>
      </c>
      <c r="N7" s="16">
        <v>2000</v>
      </c>
      <c r="O7" s="16"/>
      <c r="P7" s="16"/>
      <c r="Q7" s="16"/>
      <c r="R7" s="16"/>
      <c r="S7" s="16">
        <f t="shared" si="2"/>
        <v>2000</v>
      </c>
      <c r="T7" s="16"/>
      <c r="U7" s="16"/>
      <c r="V7" s="16"/>
      <c r="W7" s="16">
        <f t="shared" si="3"/>
        <v>0</v>
      </c>
      <c r="X7" s="16">
        <f t="shared" si="4"/>
        <v>18500</v>
      </c>
      <c r="Y7" s="16">
        <f>X7+'9月'!Y7</f>
        <v>185000</v>
      </c>
      <c r="Z7" s="16">
        <f>MAX(Y7*{3,10,20,25,30,35,45}%-{0,2520,16920,31920,52920,85920,181920},0)</f>
        <v>20080</v>
      </c>
      <c r="AA7" s="16">
        <f>'9月'!Z7</f>
        <v>16380</v>
      </c>
      <c r="AB7" s="16">
        <f t="shared" si="5"/>
        <v>3700</v>
      </c>
    </row>
    <row r="8" ht="21.95" customHeight="1" spans="2:28">
      <c r="B8" s="9" t="s">
        <v>45</v>
      </c>
      <c r="D8" s="16">
        <v>30000</v>
      </c>
      <c r="E8" s="16"/>
      <c r="F8" s="16"/>
      <c r="G8" s="16">
        <f t="shared" si="0"/>
        <v>30000</v>
      </c>
      <c r="H8" s="16">
        <v>5000</v>
      </c>
      <c r="I8" s="16">
        <v>4500</v>
      </c>
      <c r="J8" s="16"/>
      <c r="K8" s="16"/>
      <c r="L8" s="16"/>
      <c r="M8" s="16">
        <f t="shared" si="1"/>
        <v>4500</v>
      </c>
      <c r="N8" s="16">
        <v>2000</v>
      </c>
      <c r="O8" s="16"/>
      <c r="P8" s="16"/>
      <c r="Q8" s="16"/>
      <c r="R8" s="16"/>
      <c r="S8" s="16">
        <f t="shared" si="2"/>
        <v>2000</v>
      </c>
      <c r="T8" s="16"/>
      <c r="U8" s="16"/>
      <c r="V8" s="16"/>
      <c r="W8" s="16">
        <f t="shared" si="3"/>
        <v>0</v>
      </c>
      <c r="X8" s="16">
        <f t="shared" si="4"/>
        <v>18500</v>
      </c>
      <c r="Y8" s="16">
        <f>X8+'9月'!Y8</f>
        <v>185000</v>
      </c>
      <c r="Z8" s="16">
        <f>MAX(Y8*{3,10,20,25,30,35,45}%-{0,2520,16920,31920,52920,85920,181920},0)</f>
        <v>20080</v>
      </c>
      <c r="AA8" s="16">
        <f>'9月'!Z8</f>
        <v>16380</v>
      </c>
      <c r="AB8" s="16">
        <f t="shared" si="5"/>
        <v>3700</v>
      </c>
    </row>
    <row r="9" ht="21.95" customHeight="1" spans="2:28">
      <c r="B9" s="9" t="s">
        <v>46</v>
      </c>
      <c r="D9" s="16">
        <v>30000</v>
      </c>
      <c r="E9" s="16"/>
      <c r="F9" s="16"/>
      <c r="G9" s="16">
        <f t="shared" si="0"/>
        <v>30000</v>
      </c>
      <c r="H9" s="16">
        <v>5000</v>
      </c>
      <c r="I9" s="16">
        <v>4500</v>
      </c>
      <c r="J9" s="16"/>
      <c r="K9" s="16"/>
      <c r="L9" s="16"/>
      <c r="M9" s="16">
        <f t="shared" si="1"/>
        <v>4500</v>
      </c>
      <c r="N9" s="16">
        <v>2000</v>
      </c>
      <c r="O9" s="16"/>
      <c r="P9" s="16"/>
      <c r="Q9" s="16"/>
      <c r="R9" s="16"/>
      <c r="S9" s="16">
        <f t="shared" si="2"/>
        <v>2000</v>
      </c>
      <c r="T9" s="16"/>
      <c r="U9" s="16"/>
      <c r="V9" s="16"/>
      <c r="W9" s="16">
        <f t="shared" si="3"/>
        <v>0</v>
      </c>
      <c r="X9" s="16">
        <f t="shared" si="4"/>
        <v>18500</v>
      </c>
      <c r="Y9" s="16">
        <f>X9+'9月'!Y9</f>
        <v>185000</v>
      </c>
      <c r="Z9" s="16">
        <f>MAX(Y9*{3,10,20,25,30,35,45}%-{0,2520,16920,31920,52920,85920,181920},0)</f>
        <v>20080</v>
      </c>
      <c r="AA9" s="16">
        <f>'9月'!Z9</f>
        <v>16380</v>
      </c>
      <c r="AB9" s="16">
        <f t="shared" si="5"/>
        <v>3700</v>
      </c>
    </row>
    <row r="10" ht="21.95" customHeight="1" spans="2:28">
      <c r="B10" s="9" t="s">
        <v>47</v>
      </c>
      <c r="D10" s="16">
        <v>30000</v>
      </c>
      <c r="E10" s="16"/>
      <c r="F10" s="16"/>
      <c r="G10" s="16">
        <f t="shared" si="0"/>
        <v>30000</v>
      </c>
      <c r="H10" s="16">
        <v>5000</v>
      </c>
      <c r="I10" s="16">
        <v>4500</v>
      </c>
      <c r="J10" s="16"/>
      <c r="K10" s="16"/>
      <c r="L10" s="16"/>
      <c r="M10" s="16">
        <f t="shared" si="1"/>
        <v>4500</v>
      </c>
      <c r="N10" s="16">
        <v>2000</v>
      </c>
      <c r="O10" s="16"/>
      <c r="P10" s="16"/>
      <c r="Q10" s="16"/>
      <c r="R10" s="16"/>
      <c r="S10" s="16">
        <f t="shared" si="2"/>
        <v>2000</v>
      </c>
      <c r="T10" s="16"/>
      <c r="U10" s="16"/>
      <c r="V10" s="16"/>
      <c r="W10" s="16">
        <f t="shared" si="3"/>
        <v>0</v>
      </c>
      <c r="X10" s="16">
        <f t="shared" si="4"/>
        <v>18500</v>
      </c>
      <c r="Y10" s="16">
        <f>X10+'9月'!Y10</f>
        <v>185000</v>
      </c>
      <c r="Z10" s="16">
        <f>MAX(Y10*{3,10,20,25,30,35,45}%-{0,2520,16920,31920,52920,85920,181920},0)</f>
        <v>20080</v>
      </c>
      <c r="AA10" s="16">
        <f>'9月'!Z10</f>
        <v>16380</v>
      </c>
      <c r="AB10" s="16">
        <f t="shared" si="5"/>
        <v>3700</v>
      </c>
    </row>
    <row r="11" ht="21.95" customHeight="1" spans="2:28">
      <c r="B11" s="9" t="s">
        <v>48</v>
      </c>
      <c r="D11" s="16">
        <v>30000</v>
      </c>
      <c r="E11" s="16"/>
      <c r="F11" s="16"/>
      <c r="G11" s="16">
        <f t="shared" si="0"/>
        <v>30000</v>
      </c>
      <c r="H11" s="16">
        <v>5000</v>
      </c>
      <c r="I11" s="16">
        <v>4500</v>
      </c>
      <c r="J11" s="16"/>
      <c r="K11" s="16"/>
      <c r="L11" s="16"/>
      <c r="M11" s="16">
        <f t="shared" si="1"/>
        <v>4500</v>
      </c>
      <c r="N11" s="16">
        <v>2000</v>
      </c>
      <c r="O11" s="16"/>
      <c r="P11" s="16"/>
      <c r="Q11" s="16"/>
      <c r="R11" s="16"/>
      <c r="S11" s="16">
        <f t="shared" si="2"/>
        <v>2000</v>
      </c>
      <c r="T11" s="16"/>
      <c r="U11" s="16"/>
      <c r="V11" s="16"/>
      <c r="W11" s="16">
        <f t="shared" si="3"/>
        <v>0</v>
      </c>
      <c r="X11" s="16">
        <f t="shared" si="4"/>
        <v>18500</v>
      </c>
      <c r="Y11" s="16">
        <f>X11+'9月'!Y11</f>
        <v>185000</v>
      </c>
      <c r="Z11" s="16">
        <f>MAX(Y11*{3,10,20,25,30,35,45}%-{0,2520,16920,31920,52920,85920,181920},0)</f>
        <v>20080</v>
      </c>
      <c r="AA11" s="16">
        <f>'9月'!Z11</f>
        <v>16380</v>
      </c>
      <c r="AB11" s="16">
        <f t="shared" si="5"/>
        <v>3700</v>
      </c>
    </row>
    <row r="12" ht="21.95" customHeight="1" spans="2:28">
      <c r="B12" s="9" t="s">
        <v>49</v>
      </c>
      <c r="D12" s="16">
        <v>30000</v>
      </c>
      <c r="E12" s="16"/>
      <c r="F12" s="16"/>
      <c r="G12" s="16">
        <f t="shared" si="0"/>
        <v>30000</v>
      </c>
      <c r="H12" s="16">
        <v>5000</v>
      </c>
      <c r="I12" s="16">
        <v>4500</v>
      </c>
      <c r="J12" s="16"/>
      <c r="K12" s="16"/>
      <c r="L12" s="16"/>
      <c r="M12" s="16">
        <f t="shared" si="1"/>
        <v>4500</v>
      </c>
      <c r="N12" s="16">
        <v>2000</v>
      </c>
      <c r="O12" s="16"/>
      <c r="P12" s="16"/>
      <c r="Q12" s="16"/>
      <c r="R12" s="16"/>
      <c r="S12" s="16">
        <f t="shared" si="2"/>
        <v>2000</v>
      </c>
      <c r="T12" s="16"/>
      <c r="U12" s="16"/>
      <c r="V12" s="16"/>
      <c r="W12" s="16">
        <f t="shared" si="3"/>
        <v>0</v>
      </c>
      <c r="X12" s="16">
        <f t="shared" si="4"/>
        <v>18500</v>
      </c>
      <c r="Y12" s="16">
        <f>X12+'9月'!Y12</f>
        <v>185000</v>
      </c>
      <c r="Z12" s="16">
        <f>MAX(Y12*{3,10,20,25,30,35,45}%-{0,2520,16920,31920,52920,85920,181920},0)</f>
        <v>20080</v>
      </c>
      <c r="AA12" s="16">
        <f>'9月'!Z12</f>
        <v>16380</v>
      </c>
      <c r="AB12" s="16">
        <f t="shared" si="5"/>
        <v>3700</v>
      </c>
    </row>
    <row r="13" ht="21.95" customHeight="1" spans="2:28">
      <c r="B13" s="9" t="s">
        <v>50</v>
      </c>
      <c r="D13" s="16">
        <v>30000</v>
      </c>
      <c r="E13" s="16"/>
      <c r="F13" s="16"/>
      <c r="G13" s="16">
        <f t="shared" si="0"/>
        <v>30000</v>
      </c>
      <c r="H13" s="16">
        <v>5000</v>
      </c>
      <c r="I13" s="16">
        <v>4500</v>
      </c>
      <c r="J13" s="16"/>
      <c r="K13" s="16"/>
      <c r="L13" s="16"/>
      <c r="M13" s="16">
        <f t="shared" si="1"/>
        <v>4500</v>
      </c>
      <c r="N13" s="16">
        <v>2000</v>
      </c>
      <c r="O13" s="16"/>
      <c r="P13" s="16"/>
      <c r="Q13" s="16"/>
      <c r="R13" s="16"/>
      <c r="S13" s="16">
        <f t="shared" si="2"/>
        <v>2000</v>
      </c>
      <c r="T13" s="16"/>
      <c r="U13" s="16"/>
      <c r="V13" s="16"/>
      <c r="W13" s="16">
        <f t="shared" si="3"/>
        <v>0</v>
      </c>
      <c r="X13" s="16">
        <f t="shared" si="4"/>
        <v>18500</v>
      </c>
      <c r="Y13" s="16">
        <f>X13+'9月'!Y13</f>
        <v>185000</v>
      </c>
      <c r="Z13" s="16">
        <f>MAX(Y13*{3,10,20,25,30,35,45}%-{0,2520,16920,31920,52920,85920,181920},0)</f>
        <v>20080</v>
      </c>
      <c r="AA13" s="16">
        <f>'9月'!Z13</f>
        <v>16380</v>
      </c>
      <c r="AB13" s="16">
        <f t="shared" si="5"/>
        <v>3700</v>
      </c>
    </row>
    <row r="14" ht="21.95" customHeight="1" spans="2:28">
      <c r="B14" s="9" t="s">
        <v>51</v>
      </c>
      <c r="D14" s="16">
        <v>30000</v>
      </c>
      <c r="E14" s="16"/>
      <c r="F14" s="16"/>
      <c r="G14" s="16">
        <f t="shared" si="0"/>
        <v>30000</v>
      </c>
      <c r="H14" s="16">
        <v>5000</v>
      </c>
      <c r="I14" s="16">
        <v>4500</v>
      </c>
      <c r="J14" s="16"/>
      <c r="K14" s="16"/>
      <c r="L14" s="16"/>
      <c r="M14" s="16">
        <f t="shared" si="1"/>
        <v>4500</v>
      </c>
      <c r="N14" s="16">
        <v>2000</v>
      </c>
      <c r="O14" s="16"/>
      <c r="P14" s="16"/>
      <c r="Q14" s="16"/>
      <c r="R14" s="16"/>
      <c r="S14" s="16">
        <f t="shared" si="2"/>
        <v>2000</v>
      </c>
      <c r="T14" s="16"/>
      <c r="U14" s="16"/>
      <c r="V14" s="16"/>
      <c r="W14" s="16">
        <f t="shared" si="3"/>
        <v>0</v>
      </c>
      <c r="X14" s="16">
        <f t="shared" si="4"/>
        <v>18500</v>
      </c>
      <c r="Y14" s="16">
        <f>X14+'9月'!Y14</f>
        <v>185000</v>
      </c>
      <c r="Z14" s="16">
        <f>MAX(Y14*{3,10,20,25,30,35,45}%-{0,2520,16920,31920,52920,85920,181920},0)</f>
        <v>20080</v>
      </c>
      <c r="AA14" s="16">
        <f>'9月'!Z14</f>
        <v>16380</v>
      </c>
      <c r="AB14" s="16">
        <f t="shared" si="5"/>
        <v>3700</v>
      </c>
    </row>
    <row r="15" ht="21.95" customHeight="1" spans="2:28">
      <c r="B15" s="9" t="s">
        <v>52</v>
      </c>
      <c r="D15" s="16">
        <v>30000</v>
      </c>
      <c r="E15" s="16"/>
      <c r="F15" s="16"/>
      <c r="G15" s="16">
        <f t="shared" si="0"/>
        <v>30000</v>
      </c>
      <c r="H15" s="16">
        <v>5000</v>
      </c>
      <c r="I15" s="16">
        <v>4500</v>
      </c>
      <c r="J15" s="16"/>
      <c r="K15" s="16"/>
      <c r="L15" s="16"/>
      <c r="M15" s="16">
        <f t="shared" si="1"/>
        <v>4500</v>
      </c>
      <c r="N15" s="16">
        <v>2000</v>
      </c>
      <c r="O15" s="16"/>
      <c r="P15" s="16"/>
      <c r="Q15" s="16"/>
      <c r="R15" s="16"/>
      <c r="S15" s="16">
        <f t="shared" si="2"/>
        <v>2000</v>
      </c>
      <c r="T15" s="16"/>
      <c r="U15" s="16"/>
      <c r="V15" s="16"/>
      <c r="W15" s="16">
        <f t="shared" si="3"/>
        <v>0</v>
      </c>
      <c r="X15" s="16">
        <f t="shared" si="4"/>
        <v>18500</v>
      </c>
      <c r="Y15" s="16">
        <f>X15+'9月'!Y15</f>
        <v>185000</v>
      </c>
      <c r="Z15" s="16">
        <f>MAX(Y15*{3,10,20,25,30,35,45}%-{0,2520,16920,31920,52920,85920,181920},0)</f>
        <v>20080</v>
      </c>
      <c r="AA15" s="16">
        <f>'9月'!Z15</f>
        <v>16380</v>
      </c>
      <c r="AB15" s="16">
        <f t="shared" si="5"/>
        <v>3700</v>
      </c>
    </row>
    <row r="16" ht="21.95" customHeight="1" spans="2:28">
      <c r="B16" s="9" t="s">
        <v>53</v>
      </c>
      <c r="D16" s="16">
        <v>30000</v>
      </c>
      <c r="E16" s="16"/>
      <c r="F16" s="16"/>
      <c r="G16" s="16">
        <f t="shared" si="0"/>
        <v>30000</v>
      </c>
      <c r="H16" s="16">
        <v>5000</v>
      </c>
      <c r="I16" s="16">
        <v>4500</v>
      </c>
      <c r="J16" s="16"/>
      <c r="K16" s="16"/>
      <c r="L16" s="16"/>
      <c r="M16" s="16">
        <f t="shared" si="1"/>
        <v>4500</v>
      </c>
      <c r="N16" s="16">
        <v>2000</v>
      </c>
      <c r="O16" s="16"/>
      <c r="P16" s="16"/>
      <c r="Q16" s="16"/>
      <c r="R16" s="16"/>
      <c r="S16" s="16">
        <f t="shared" si="2"/>
        <v>2000</v>
      </c>
      <c r="T16" s="16"/>
      <c r="U16" s="16"/>
      <c r="V16" s="16"/>
      <c r="W16" s="16">
        <f t="shared" si="3"/>
        <v>0</v>
      </c>
      <c r="X16" s="16">
        <f t="shared" si="4"/>
        <v>18500</v>
      </c>
      <c r="Y16" s="16">
        <f>X16+'9月'!Y16</f>
        <v>185000</v>
      </c>
      <c r="Z16" s="16">
        <f>MAX(Y16*{3,10,20,25,30,35,45}%-{0,2520,16920,31920,52920,85920,181920},0)</f>
        <v>20080</v>
      </c>
      <c r="AA16" s="16">
        <f>'9月'!Z16</f>
        <v>16380</v>
      </c>
      <c r="AB16" s="16">
        <f t="shared" si="5"/>
        <v>3700</v>
      </c>
    </row>
    <row r="17" ht="21.95" customHeight="1" spans="2:28">
      <c r="B17" s="17" t="s">
        <v>54</v>
      </c>
      <c r="C17" s="18"/>
      <c r="D17" s="19">
        <f>SUM(D5:D16)</f>
        <v>360000</v>
      </c>
      <c r="E17" s="19">
        <f t="shared" ref="E17:AB17" si="6">SUM(E5:E16)</f>
        <v>0</v>
      </c>
      <c r="F17" s="19">
        <f t="shared" si="6"/>
        <v>0</v>
      </c>
      <c r="G17" s="19">
        <f t="shared" si="6"/>
        <v>360000</v>
      </c>
      <c r="H17" s="19">
        <f t="shared" si="6"/>
        <v>60000</v>
      </c>
      <c r="I17" s="19">
        <f t="shared" si="6"/>
        <v>54000</v>
      </c>
      <c r="J17" s="19">
        <f t="shared" si="6"/>
        <v>0</v>
      </c>
      <c r="K17" s="19">
        <f t="shared" si="6"/>
        <v>0</v>
      </c>
      <c r="L17" s="19">
        <f t="shared" si="6"/>
        <v>0</v>
      </c>
      <c r="M17" s="19">
        <f t="shared" si="6"/>
        <v>54000</v>
      </c>
      <c r="N17" s="19">
        <f t="shared" si="6"/>
        <v>24000</v>
      </c>
      <c r="O17" s="19">
        <f t="shared" si="6"/>
        <v>0</v>
      </c>
      <c r="P17" s="19">
        <f t="shared" si="6"/>
        <v>0</v>
      </c>
      <c r="Q17" s="19">
        <f t="shared" si="6"/>
        <v>0</v>
      </c>
      <c r="R17" s="19">
        <f t="shared" si="6"/>
        <v>0</v>
      </c>
      <c r="S17" s="19">
        <f t="shared" si="6"/>
        <v>24000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>
        <f t="shared" si="6"/>
        <v>0</v>
      </c>
      <c r="X17" s="19">
        <f t="shared" si="6"/>
        <v>222000</v>
      </c>
      <c r="Y17" s="19">
        <f t="shared" si="6"/>
        <v>2220000</v>
      </c>
      <c r="Z17" s="19">
        <f t="shared" si="6"/>
        <v>240960</v>
      </c>
      <c r="AA17" s="19">
        <f t="shared" si="6"/>
        <v>196560</v>
      </c>
      <c r="AB17" s="19">
        <f t="shared" si="6"/>
        <v>44400</v>
      </c>
    </row>
    <row r="18" ht="21.95" customHeight="1"/>
    <row r="19" s="13" customFormat="1" ht="18" customHeight="1" spans="2:2">
      <c r="B19" s="20" t="s">
        <v>55</v>
      </c>
    </row>
    <row r="20" s="13" customFormat="1" ht="18" customHeight="1" spans="2:2">
      <c r="B20" s="13" t="s">
        <v>56</v>
      </c>
    </row>
    <row r="21" s="13" customFormat="1" ht="18" customHeight="1" spans="2:2">
      <c r="B21" s="13" t="s">
        <v>57</v>
      </c>
    </row>
    <row r="22" s="13" customFormat="1" ht="18" customHeight="1" spans="2:2">
      <c r="B22" s="13" t="s">
        <v>58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9"/>
  <sheetViews>
    <sheetView topLeftCell="A10" workbookViewId="0">
      <selection activeCell="D25" sqref="$A1:$XFD1048576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9.375" style="10" customWidth="1"/>
    <col min="5" max="5" width="8.375" style="10" customWidth="1"/>
    <col min="6" max="6" width="8.625" style="10" customWidth="1"/>
    <col min="7" max="7" width="10.125" style="10" customWidth="1"/>
    <col min="8" max="8" width="9.37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4" width="13.875" style="10" customWidth="1"/>
    <col min="25" max="25" width="17.25" style="10" customWidth="1"/>
    <col min="26" max="26" width="14.875" style="10" customWidth="1"/>
    <col min="27" max="27" width="13.125" style="10" customWidth="1"/>
    <col min="28" max="28" width="10.5" style="10" customWidth="1"/>
    <col min="29" max="16384" width="9" style="10"/>
  </cols>
  <sheetData>
    <row r="2" s="12" customFormat="1" ht="18.75" customHeight="1" spans="2:24">
      <c r="B2" s="12" t="s">
        <v>0</v>
      </c>
      <c r="C2" s="15" t="s">
        <v>1</v>
      </c>
      <c r="D2" s="12" t="s">
        <v>2</v>
      </c>
      <c r="H2" s="12" t="s">
        <v>3</v>
      </c>
      <c r="I2" s="12" t="s">
        <v>4</v>
      </c>
      <c r="N2" s="12" t="s">
        <v>5</v>
      </c>
      <c r="T2" s="12" t="s">
        <v>6</v>
      </c>
      <c r="X2" s="12" t="s">
        <v>7</v>
      </c>
    </row>
    <row r="3" s="12" customFormat="1" ht="22.5" spans="3:28">
      <c r="C3" s="15"/>
      <c r="D3" s="12" t="s">
        <v>8</v>
      </c>
      <c r="E3" s="12" t="s">
        <v>9</v>
      </c>
      <c r="F3" s="12" t="s">
        <v>10</v>
      </c>
      <c r="G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</row>
    <row r="4" s="12" customFormat="1" ht="22.5" spans="2:28">
      <c r="B4" s="12">
        <v>1</v>
      </c>
      <c r="C4" s="15" t="s">
        <v>32</v>
      </c>
      <c r="D4" s="12">
        <v>3</v>
      </c>
      <c r="E4" s="12">
        <v>4</v>
      </c>
      <c r="F4" s="12">
        <v>5</v>
      </c>
      <c r="G4" s="12" t="s">
        <v>33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 t="s">
        <v>34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 t="s">
        <v>35</v>
      </c>
      <c r="T4" s="12">
        <v>19</v>
      </c>
      <c r="U4" s="12">
        <v>20</v>
      </c>
      <c r="V4" s="12">
        <v>21</v>
      </c>
      <c r="W4" s="12" t="s">
        <v>36</v>
      </c>
      <c r="X4" s="12" t="s">
        <v>37</v>
      </c>
      <c r="Y4" s="21" t="s">
        <v>38</v>
      </c>
      <c r="Z4" s="12" t="s">
        <v>39</v>
      </c>
      <c r="AA4" s="21" t="s">
        <v>40</v>
      </c>
      <c r="AB4" s="12" t="s">
        <v>41</v>
      </c>
    </row>
    <row r="5" ht="21.95" customHeight="1" spans="2:28">
      <c r="B5" s="9" t="s">
        <v>42</v>
      </c>
      <c r="D5" s="16">
        <v>30000</v>
      </c>
      <c r="E5" s="16"/>
      <c r="F5" s="16"/>
      <c r="G5" s="16">
        <f>SUM(D5:F5)</f>
        <v>30000</v>
      </c>
      <c r="H5" s="16">
        <v>5000</v>
      </c>
      <c r="I5" s="16">
        <v>4500</v>
      </c>
      <c r="J5" s="16"/>
      <c r="K5" s="16"/>
      <c r="L5" s="16"/>
      <c r="M5" s="16">
        <f>SUM(I5:L5)</f>
        <v>4500</v>
      </c>
      <c r="N5" s="16">
        <v>2000</v>
      </c>
      <c r="O5" s="16"/>
      <c r="P5" s="16"/>
      <c r="Q5" s="16"/>
      <c r="R5" s="16"/>
      <c r="S5" s="16">
        <f>SUM(N5:R5)</f>
        <v>2000</v>
      </c>
      <c r="T5" s="16"/>
      <c r="U5" s="16"/>
      <c r="V5" s="16"/>
      <c r="W5" s="16">
        <f>SUM(T5:V5)</f>
        <v>0</v>
      </c>
      <c r="X5" s="16">
        <f>G5-H5-M5-S5-W5</f>
        <v>18500</v>
      </c>
      <c r="Y5" s="16">
        <f>X5+'10月'!Y5</f>
        <v>203500</v>
      </c>
      <c r="Z5" s="16">
        <f>MAX(Y5*{3,10,20,25,30,35,45}%-{0,2520,16920,31920,52920,85920,181920},0)</f>
        <v>23780</v>
      </c>
      <c r="AA5" s="16">
        <f>'10月'!Z5</f>
        <v>20080</v>
      </c>
      <c r="AB5" s="16">
        <f>Z5-AA5</f>
        <v>3700</v>
      </c>
    </row>
    <row r="6" ht="21.95" customHeight="1" spans="2:28">
      <c r="B6" s="9" t="s">
        <v>43</v>
      </c>
      <c r="D6" s="16">
        <v>30000</v>
      </c>
      <c r="E6" s="16"/>
      <c r="F6" s="16"/>
      <c r="G6" s="16">
        <f t="shared" ref="G6:G16" si="0">SUM(D6:F6)</f>
        <v>30000</v>
      </c>
      <c r="H6" s="16">
        <v>5000</v>
      </c>
      <c r="I6" s="16">
        <v>4500</v>
      </c>
      <c r="J6" s="16"/>
      <c r="K6" s="16"/>
      <c r="L6" s="16"/>
      <c r="M6" s="16">
        <f t="shared" ref="M6:M16" si="1">SUM(I6:L6)</f>
        <v>4500</v>
      </c>
      <c r="N6" s="16">
        <v>2000</v>
      </c>
      <c r="O6" s="16"/>
      <c r="P6" s="16"/>
      <c r="Q6" s="16"/>
      <c r="R6" s="16"/>
      <c r="S6" s="16">
        <f t="shared" ref="S6:S16" si="2">SUM(N6:R6)</f>
        <v>2000</v>
      </c>
      <c r="T6" s="16"/>
      <c r="U6" s="16"/>
      <c r="V6" s="16"/>
      <c r="W6" s="16">
        <f t="shared" ref="W6:W16" si="3">SUM(T6:V6)</f>
        <v>0</v>
      </c>
      <c r="X6" s="16">
        <f t="shared" ref="X6:X16" si="4">G6-H6-M6-S6-W6</f>
        <v>18500</v>
      </c>
      <c r="Y6" s="16">
        <f>X6+'10月'!Y6</f>
        <v>203500</v>
      </c>
      <c r="Z6" s="16">
        <f>MAX(Y6*{3,10,20,25,30,35,45}%-{0,2520,16920,31920,52920,85920,181920},0)</f>
        <v>23780</v>
      </c>
      <c r="AA6" s="16">
        <f>'10月'!Z6</f>
        <v>20080</v>
      </c>
      <c r="AB6" s="16">
        <f t="shared" ref="AB6:AB16" si="5">Z6-AA6</f>
        <v>3700</v>
      </c>
    </row>
    <row r="7" ht="21.95" customHeight="1" spans="2:28">
      <c r="B7" s="9" t="s">
        <v>44</v>
      </c>
      <c r="D7" s="16">
        <v>30000</v>
      </c>
      <c r="E7" s="16"/>
      <c r="F7" s="16"/>
      <c r="G7" s="16">
        <f t="shared" si="0"/>
        <v>30000</v>
      </c>
      <c r="H7" s="16">
        <v>5000</v>
      </c>
      <c r="I7" s="16">
        <v>4500</v>
      </c>
      <c r="J7" s="16"/>
      <c r="K7" s="16"/>
      <c r="L7" s="16"/>
      <c r="M7" s="16">
        <f t="shared" si="1"/>
        <v>4500</v>
      </c>
      <c r="N7" s="16">
        <v>2000</v>
      </c>
      <c r="O7" s="16"/>
      <c r="P7" s="16"/>
      <c r="Q7" s="16"/>
      <c r="R7" s="16"/>
      <c r="S7" s="16">
        <f t="shared" si="2"/>
        <v>2000</v>
      </c>
      <c r="T7" s="16"/>
      <c r="U7" s="16"/>
      <c r="V7" s="16"/>
      <c r="W7" s="16">
        <f t="shared" si="3"/>
        <v>0</v>
      </c>
      <c r="X7" s="16">
        <f t="shared" si="4"/>
        <v>18500</v>
      </c>
      <c r="Y7" s="16">
        <f>X7+'10月'!Y7</f>
        <v>203500</v>
      </c>
      <c r="Z7" s="16">
        <f>MAX(Y7*{3,10,20,25,30,35,45}%-{0,2520,16920,31920,52920,85920,181920},0)</f>
        <v>23780</v>
      </c>
      <c r="AA7" s="16">
        <f>'10月'!Z7</f>
        <v>20080</v>
      </c>
      <c r="AB7" s="16">
        <f t="shared" si="5"/>
        <v>3700</v>
      </c>
    </row>
    <row r="8" ht="21.95" customHeight="1" spans="2:28">
      <c r="B8" s="9" t="s">
        <v>45</v>
      </c>
      <c r="D8" s="16">
        <v>30000</v>
      </c>
      <c r="E8" s="16"/>
      <c r="F8" s="16"/>
      <c r="G8" s="16">
        <f t="shared" si="0"/>
        <v>30000</v>
      </c>
      <c r="H8" s="16">
        <v>5000</v>
      </c>
      <c r="I8" s="16">
        <v>4500</v>
      </c>
      <c r="J8" s="16"/>
      <c r="K8" s="16"/>
      <c r="L8" s="16"/>
      <c r="M8" s="16">
        <f t="shared" si="1"/>
        <v>4500</v>
      </c>
      <c r="N8" s="16">
        <v>2000</v>
      </c>
      <c r="O8" s="16"/>
      <c r="P8" s="16"/>
      <c r="Q8" s="16"/>
      <c r="R8" s="16"/>
      <c r="S8" s="16">
        <f t="shared" si="2"/>
        <v>2000</v>
      </c>
      <c r="T8" s="16"/>
      <c r="U8" s="16"/>
      <c r="V8" s="16"/>
      <c r="W8" s="16">
        <f t="shared" si="3"/>
        <v>0</v>
      </c>
      <c r="X8" s="16">
        <f t="shared" si="4"/>
        <v>18500</v>
      </c>
      <c r="Y8" s="16">
        <f>X8+'10月'!Y8</f>
        <v>203500</v>
      </c>
      <c r="Z8" s="16">
        <f>MAX(Y8*{3,10,20,25,30,35,45}%-{0,2520,16920,31920,52920,85920,181920},0)</f>
        <v>23780</v>
      </c>
      <c r="AA8" s="16">
        <f>'10月'!Z8</f>
        <v>20080</v>
      </c>
      <c r="AB8" s="16">
        <f t="shared" si="5"/>
        <v>3700</v>
      </c>
    </row>
    <row r="9" ht="21.95" customHeight="1" spans="2:28">
      <c r="B9" s="9" t="s">
        <v>46</v>
      </c>
      <c r="D9" s="16">
        <v>30000</v>
      </c>
      <c r="E9" s="16"/>
      <c r="F9" s="16"/>
      <c r="G9" s="16">
        <f t="shared" si="0"/>
        <v>30000</v>
      </c>
      <c r="H9" s="16">
        <v>5000</v>
      </c>
      <c r="I9" s="16">
        <v>4500</v>
      </c>
      <c r="J9" s="16"/>
      <c r="K9" s="16"/>
      <c r="L9" s="16"/>
      <c r="M9" s="16">
        <f t="shared" si="1"/>
        <v>4500</v>
      </c>
      <c r="N9" s="16">
        <v>2000</v>
      </c>
      <c r="O9" s="16"/>
      <c r="P9" s="16"/>
      <c r="Q9" s="16"/>
      <c r="R9" s="16"/>
      <c r="S9" s="16">
        <f t="shared" si="2"/>
        <v>2000</v>
      </c>
      <c r="T9" s="16"/>
      <c r="U9" s="16"/>
      <c r="V9" s="16"/>
      <c r="W9" s="16">
        <f t="shared" si="3"/>
        <v>0</v>
      </c>
      <c r="X9" s="16">
        <f t="shared" si="4"/>
        <v>18500</v>
      </c>
      <c r="Y9" s="16">
        <f>X9+'10月'!Y9</f>
        <v>203500</v>
      </c>
      <c r="Z9" s="16">
        <f>MAX(Y9*{3,10,20,25,30,35,45}%-{0,2520,16920,31920,52920,85920,181920},0)</f>
        <v>23780</v>
      </c>
      <c r="AA9" s="16">
        <f>'10月'!Z9</f>
        <v>20080</v>
      </c>
      <c r="AB9" s="16">
        <f t="shared" si="5"/>
        <v>3700</v>
      </c>
    </row>
    <row r="10" ht="21.95" customHeight="1" spans="2:28">
      <c r="B10" s="9" t="s">
        <v>47</v>
      </c>
      <c r="D10" s="16">
        <v>30000</v>
      </c>
      <c r="E10" s="16"/>
      <c r="F10" s="16"/>
      <c r="G10" s="16">
        <f t="shared" si="0"/>
        <v>30000</v>
      </c>
      <c r="H10" s="16">
        <v>5000</v>
      </c>
      <c r="I10" s="16">
        <v>4500</v>
      </c>
      <c r="J10" s="16"/>
      <c r="K10" s="16"/>
      <c r="L10" s="16"/>
      <c r="M10" s="16">
        <f t="shared" si="1"/>
        <v>4500</v>
      </c>
      <c r="N10" s="16">
        <v>2000</v>
      </c>
      <c r="O10" s="16"/>
      <c r="P10" s="16"/>
      <c r="Q10" s="16"/>
      <c r="R10" s="16"/>
      <c r="S10" s="16">
        <f t="shared" si="2"/>
        <v>2000</v>
      </c>
      <c r="T10" s="16"/>
      <c r="U10" s="16"/>
      <c r="V10" s="16"/>
      <c r="W10" s="16">
        <f t="shared" si="3"/>
        <v>0</v>
      </c>
      <c r="X10" s="16">
        <f t="shared" si="4"/>
        <v>18500</v>
      </c>
      <c r="Y10" s="16">
        <f>X10+'10月'!Y10</f>
        <v>203500</v>
      </c>
      <c r="Z10" s="16">
        <f>MAX(Y10*{3,10,20,25,30,35,45}%-{0,2520,16920,31920,52920,85920,181920},0)</f>
        <v>23780</v>
      </c>
      <c r="AA10" s="16">
        <f>'10月'!Z10</f>
        <v>20080</v>
      </c>
      <c r="AB10" s="16">
        <f t="shared" si="5"/>
        <v>3700</v>
      </c>
    </row>
    <row r="11" ht="21.95" customHeight="1" spans="2:28">
      <c r="B11" s="9" t="s">
        <v>48</v>
      </c>
      <c r="D11" s="16">
        <v>30000</v>
      </c>
      <c r="E11" s="16"/>
      <c r="F11" s="16"/>
      <c r="G11" s="16">
        <f t="shared" si="0"/>
        <v>30000</v>
      </c>
      <c r="H11" s="16">
        <v>5000</v>
      </c>
      <c r="I11" s="16">
        <v>4500</v>
      </c>
      <c r="J11" s="16"/>
      <c r="K11" s="16"/>
      <c r="L11" s="16"/>
      <c r="M11" s="16">
        <f t="shared" si="1"/>
        <v>4500</v>
      </c>
      <c r="N11" s="16">
        <v>2000</v>
      </c>
      <c r="O11" s="16"/>
      <c r="P11" s="16"/>
      <c r="Q11" s="16"/>
      <c r="R11" s="16"/>
      <c r="S11" s="16">
        <f t="shared" si="2"/>
        <v>2000</v>
      </c>
      <c r="T11" s="16"/>
      <c r="U11" s="16"/>
      <c r="V11" s="16"/>
      <c r="W11" s="16">
        <f t="shared" si="3"/>
        <v>0</v>
      </c>
      <c r="X11" s="16">
        <f t="shared" si="4"/>
        <v>18500</v>
      </c>
      <c r="Y11" s="16">
        <f>X11+'10月'!Y11</f>
        <v>203500</v>
      </c>
      <c r="Z11" s="16">
        <f>MAX(Y11*{3,10,20,25,30,35,45}%-{0,2520,16920,31920,52920,85920,181920},0)</f>
        <v>23780</v>
      </c>
      <c r="AA11" s="16">
        <f>'10月'!Z11</f>
        <v>20080</v>
      </c>
      <c r="AB11" s="16">
        <f t="shared" si="5"/>
        <v>3700</v>
      </c>
    </row>
    <row r="12" ht="21.95" customHeight="1" spans="2:28">
      <c r="B12" s="9" t="s">
        <v>49</v>
      </c>
      <c r="D12" s="16">
        <v>30000</v>
      </c>
      <c r="E12" s="16"/>
      <c r="F12" s="16"/>
      <c r="G12" s="16">
        <f t="shared" si="0"/>
        <v>30000</v>
      </c>
      <c r="H12" s="16">
        <v>5000</v>
      </c>
      <c r="I12" s="16">
        <v>4500</v>
      </c>
      <c r="J12" s="16"/>
      <c r="K12" s="16"/>
      <c r="L12" s="16"/>
      <c r="M12" s="16">
        <f t="shared" si="1"/>
        <v>4500</v>
      </c>
      <c r="N12" s="16">
        <v>2000</v>
      </c>
      <c r="O12" s="16"/>
      <c r="P12" s="16"/>
      <c r="Q12" s="16"/>
      <c r="R12" s="16"/>
      <c r="S12" s="16">
        <f t="shared" si="2"/>
        <v>2000</v>
      </c>
      <c r="T12" s="16"/>
      <c r="U12" s="16"/>
      <c r="V12" s="16"/>
      <c r="W12" s="16">
        <f t="shared" si="3"/>
        <v>0</v>
      </c>
      <c r="X12" s="16">
        <f t="shared" si="4"/>
        <v>18500</v>
      </c>
      <c r="Y12" s="16">
        <f>X12+'10月'!Y12</f>
        <v>203500</v>
      </c>
      <c r="Z12" s="16">
        <f>MAX(Y12*{3,10,20,25,30,35,45}%-{0,2520,16920,31920,52920,85920,181920},0)</f>
        <v>23780</v>
      </c>
      <c r="AA12" s="16">
        <f>'10月'!Z12</f>
        <v>20080</v>
      </c>
      <c r="AB12" s="16">
        <f t="shared" si="5"/>
        <v>3700</v>
      </c>
    </row>
    <row r="13" ht="21.95" customHeight="1" spans="2:28">
      <c r="B13" s="9" t="s">
        <v>50</v>
      </c>
      <c r="D13" s="16">
        <v>30000</v>
      </c>
      <c r="E13" s="16"/>
      <c r="F13" s="16"/>
      <c r="G13" s="16">
        <f t="shared" si="0"/>
        <v>30000</v>
      </c>
      <c r="H13" s="16">
        <v>5000</v>
      </c>
      <c r="I13" s="16">
        <v>4500</v>
      </c>
      <c r="J13" s="16"/>
      <c r="K13" s="16"/>
      <c r="L13" s="16"/>
      <c r="M13" s="16">
        <f t="shared" si="1"/>
        <v>4500</v>
      </c>
      <c r="N13" s="16">
        <v>2000</v>
      </c>
      <c r="O13" s="16"/>
      <c r="P13" s="16"/>
      <c r="Q13" s="16"/>
      <c r="R13" s="16"/>
      <c r="S13" s="16">
        <f t="shared" si="2"/>
        <v>2000</v>
      </c>
      <c r="T13" s="16"/>
      <c r="U13" s="16"/>
      <c r="V13" s="16"/>
      <c r="W13" s="16">
        <f t="shared" si="3"/>
        <v>0</v>
      </c>
      <c r="X13" s="16">
        <f t="shared" si="4"/>
        <v>18500</v>
      </c>
      <c r="Y13" s="16">
        <f>X13+'10月'!Y13</f>
        <v>203500</v>
      </c>
      <c r="Z13" s="16">
        <f>MAX(Y13*{3,10,20,25,30,35,45}%-{0,2520,16920,31920,52920,85920,181920},0)</f>
        <v>23780</v>
      </c>
      <c r="AA13" s="16">
        <f>'10月'!Z13</f>
        <v>20080</v>
      </c>
      <c r="AB13" s="16">
        <f t="shared" si="5"/>
        <v>3700</v>
      </c>
    </row>
    <row r="14" ht="21.95" customHeight="1" spans="2:28">
      <c r="B14" s="9" t="s">
        <v>51</v>
      </c>
      <c r="D14" s="16">
        <v>30000</v>
      </c>
      <c r="E14" s="16"/>
      <c r="F14" s="16"/>
      <c r="G14" s="16">
        <f t="shared" si="0"/>
        <v>30000</v>
      </c>
      <c r="H14" s="16">
        <v>5000</v>
      </c>
      <c r="I14" s="16">
        <v>4500</v>
      </c>
      <c r="J14" s="16"/>
      <c r="K14" s="16"/>
      <c r="L14" s="16"/>
      <c r="M14" s="16">
        <f t="shared" si="1"/>
        <v>4500</v>
      </c>
      <c r="N14" s="16">
        <v>2000</v>
      </c>
      <c r="O14" s="16"/>
      <c r="P14" s="16"/>
      <c r="Q14" s="16"/>
      <c r="R14" s="16"/>
      <c r="S14" s="16">
        <f t="shared" si="2"/>
        <v>2000</v>
      </c>
      <c r="T14" s="16"/>
      <c r="U14" s="16"/>
      <c r="V14" s="16"/>
      <c r="W14" s="16">
        <f t="shared" si="3"/>
        <v>0</v>
      </c>
      <c r="X14" s="16">
        <f t="shared" si="4"/>
        <v>18500</v>
      </c>
      <c r="Y14" s="16">
        <f>X14+'10月'!Y14</f>
        <v>203500</v>
      </c>
      <c r="Z14" s="16">
        <f>MAX(Y14*{3,10,20,25,30,35,45}%-{0,2520,16920,31920,52920,85920,181920},0)</f>
        <v>23780</v>
      </c>
      <c r="AA14" s="16">
        <f>'10月'!Z14</f>
        <v>20080</v>
      </c>
      <c r="AB14" s="16">
        <f t="shared" si="5"/>
        <v>3700</v>
      </c>
    </row>
    <row r="15" ht="21.95" customHeight="1" spans="2:28">
      <c r="B15" s="9" t="s">
        <v>52</v>
      </c>
      <c r="D15" s="16">
        <v>30000</v>
      </c>
      <c r="E15" s="16"/>
      <c r="F15" s="16"/>
      <c r="G15" s="16">
        <f t="shared" si="0"/>
        <v>30000</v>
      </c>
      <c r="H15" s="16">
        <v>5000</v>
      </c>
      <c r="I15" s="16">
        <v>4500</v>
      </c>
      <c r="J15" s="16"/>
      <c r="K15" s="16"/>
      <c r="L15" s="16"/>
      <c r="M15" s="16">
        <f t="shared" si="1"/>
        <v>4500</v>
      </c>
      <c r="N15" s="16">
        <v>2000</v>
      </c>
      <c r="O15" s="16"/>
      <c r="P15" s="16"/>
      <c r="Q15" s="16"/>
      <c r="R15" s="16"/>
      <c r="S15" s="16">
        <f t="shared" si="2"/>
        <v>2000</v>
      </c>
      <c r="T15" s="16"/>
      <c r="U15" s="16"/>
      <c r="V15" s="16"/>
      <c r="W15" s="16">
        <f t="shared" si="3"/>
        <v>0</v>
      </c>
      <c r="X15" s="16">
        <f t="shared" si="4"/>
        <v>18500</v>
      </c>
      <c r="Y15" s="16">
        <f>X15+'10月'!Y15</f>
        <v>203500</v>
      </c>
      <c r="Z15" s="16">
        <f>MAX(Y15*{3,10,20,25,30,35,45}%-{0,2520,16920,31920,52920,85920,181920},0)</f>
        <v>23780</v>
      </c>
      <c r="AA15" s="16">
        <f>'10月'!Z15</f>
        <v>20080</v>
      </c>
      <c r="AB15" s="16">
        <f t="shared" si="5"/>
        <v>3700</v>
      </c>
    </row>
    <row r="16" ht="21.95" customHeight="1" spans="2:28">
      <c r="B16" s="9" t="s">
        <v>53</v>
      </c>
      <c r="D16" s="16">
        <v>30000</v>
      </c>
      <c r="E16" s="16"/>
      <c r="F16" s="16"/>
      <c r="G16" s="16">
        <f t="shared" si="0"/>
        <v>30000</v>
      </c>
      <c r="H16" s="16">
        <v>5000</v>
      </c>
      <c r="I16" s="16">
        <v>4500</v>
      </c>
      <c r="J16" s="16"/>
      <c r="K16" s="16"/>
      <c r="L16" s="16"/>
      <c r="M16" s="16">
        <f t="shared" si="1"/>
        <v>4500</v>
      </c>
      <c r="N16" s="16">
        <v>2000</v>
      </c>
      <c r="O16" s="16"/>
      <c r="P16" s="16"/>
      <c r="Q16" s="16"/>
      <c r="R16" s="16"/>
      <c r="S16" s="16">
        <f t="shared" si="2"/>
        <v>2000</v>
      </c>
      <c r="T16" s="16"/>
      <c r="U16" s="16"/>
      <c r="V16" s="16"/>
      <c r="W16" s="16">
        <f t="shared" si="3"/>
        <v>0</v>
      </c>
      <c r="X16" s="16">
        <f t="shared" si="4"/>
        <v>18500</v>
      </c>
      <c r="Y16" s="16">
        <f>X16+'10月'!Y16</f>
        <v>203500</v>
      </c>
      <c r="Z16" s="16">
        <f>MAX(Y16*{3,10,20,25,30,35,45}%-{0,2520,16920,31920,52920,85920,181920},0)</f>
        <v>23780</v>
      </c>
      <c r="AA16" s="16">
        <f>'10月'!Z16</f>
        <v>20080</v>
      </c>
      <c r="AB16" s="16">
        <f t="shared" si="5"/>
        <v>3700</v>
      </c>
    </row>
    <row r="17" ht="21.95" customHeight="1" spans="2:28">
      <c r="B17" s="17" t="s">
        <v>54</v>
      </c>
      <c r="C17" s="18"/>
      <c r="D17" s="19">
        <f>SUM(D5:D16)</f>
        <v>360000</v>
      </c>
      <c r="E17" s="19">
        <f t="shared" ref="E17:AB17" si="6">SUM(E5:E16)</f>
        <v>0</v>
      </c>
      <c r="F17" s="19">
        <f t="shared" si="6"/>
        <v>0</v>
      </c>
      <c r="G17" s="19">
        <f t="shared" si="6"/>
        <v>360000</v>
      </c>
      <c r="H17" s="19">
        <f t="shared" si="6"/>
        <v>60000</v>
      </c>
      <c r="I17" s="19">
        <f t="shared" si="6"/>
        <v>54000</v>
      </c>
      <c r="J17" s="19">
        <f t="shared" si="6"/>
        <v>0</v>
      </c>
      <c r="K17" s="19">
        <f t="shared" si="6"/>
        <v>0</v>
      </c>
      <c r="L17" s="19">
        <f t="shared" si="6"/>
        <v>0</v>
      </c>
      <c r="M17" s="19">
        <f t="shared" si="6"/>
        <v>54000</v>
      </c>
      <c r="N17" s="19">
        <f t="shared" si="6"/>
        <v>24000</v>
      </c>
      <c r="O17" s="19">
        <f t="shared" si="6"/>
        <v>0</v>
      </c>
      <c r="P17" s="19">
        <f t="shared" si="6"/>
        <v>0</v>
      </c>
      <c r="Q17" s="19">
        <f t="shared" si="6"/>
        <v>0</v>
      </c>
      <c r="R17" s="19">
        <f t="shared" si="6"/>
        <v>0</v>
      </c>
      <c r="S17" s="19">
        <f t="shared" si="6"/>
        <v>24000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>
        <f t="shared" si="6"/>
        <v>0</v>
      </c>
      <c r="X17" s="19">
        <f t="shared" si="6"/>
        <v>222000</v>
      </c>
      <c r="Y17" s="19">
        <f t="shared" si="6"/>
        <v>2442000</v>
      </c>
      <c r="Z17" s="19">
        <f t="shared" si="6"/>
        <v>285360</v>
      </c>
      <c r="AA17" s="19">
        <f t="shared" si="6"/>
        <v>240960</v>
      </c>
      <c r="AB17" s="19">
        <f t="shared" si="6"/>
        <v>44400</v>
      </c>
    </row>
    <row r="18" ht="21.95" customHeight="1"/>
    <row r="19" s="13" customFormat="1" ht="18" customHeight="1" spans="2:2">
      <c r="B19" s="20" t="s">
        <v>55</v>
      </c>
    </row>
    <row r="20" s="13" customFormat="1" ht="18" customHeight="1" spans="2:2">
      <c r="B20" s="13" t="s">
        <v>56</v>
      </c>
    </row>
    <row r="21" s="13" customFormat="1" ht="18" customHeight="1" spans="2:2">
      <c r="B21" s="13" t="s">
        <v>57</v>
      </c>
    </row>
    <row r="22" s="13" customFormat="1" ht="18" customHeight="1" spans="2:2">
      <c r="B22" s="13" t="s">
        <v>58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9"/>
  <sheetViews>
    <sheetView workbookViewId="0">
      <pane xSplit="2" ySplit="4" topLeftCell="C14" activePane="bottomRight" state="frozen"/>
      <selection/>
      <selection pane="topRight"/>
      <selection pane="bottomLeft"/>
      <selection pane="bottomRight" activeCell="D27" sqref="$A1:$XFD1048576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9.375" style="10" customWidth="1"/>
    <col min="5" max="5" width="8.375" style="10" customWidth="1"/>
    <col min="6" max="6" width="8.625" style="10" customWidth="1"/>
    <col min="7" max="7" width="10.125" style="10" customWidth="1"/>
    <col min="8" max="8" width="9.37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4" width="13.875" style="10" customWidth="1"/>
    <col min="25" max="25" width="17.25" style="10" customWidth="1"/>
    <col min="26" max="26" width="14.875" style="10" customWidth="1"/>
    <col min="27" max="27" width="13.125" style="10" customWidth="1"/>
    <col min="28" max="28" width="10.5" style="10" customWidth="1"/>
    <col min="29" max="16384" width="9" style="10"/>
  </cols>
  <sheetData>
    <row r="2" s="12" customFormat="1" ht="18.75" customHeight="1" spans="2:24">
      <c r="B2" s="12" t="s">
        <v>0</v>
      </c>
      <c r="C2" s="15" t="s">
        <v>1</v>
      </c>
      <c r="D2" s="12" t="s">
        <v>2</v>
      </c>
      <c r="H2" s="12" t="s">
        <v>3</v>
      </c>
      <c r="I2" s="12" t="s">
        <v>4</v>
      </c>
      <c r="N2" s="12" t="s">
        <v>5</v>
      </c>
      <c r="T2" s="12" t="s">
        <v>6</v>
      </c>
      <c r="X2" s="12" t="s">
        <v>7</v>
      </c>
    </row>
    <row r="3" s="12" customFormat="1" ht="22.5" spans="3:28">
      <c r="C3" s="15"/>
      <c r="D3" s="12" t="s">
        <v>8</v>
      </c>
      <c r="E3" s="12" t="s">
        <v>9</v>
      </c>
      <c r="F3" s="12" t="s">
        <v>10</v>
      </c>
      <c r="G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</row>
    <row r="4" s="12" customFormat="1" ht="22.5" spans="2:28">
      <c r="B4" s="12">
        <v>1</v>
      </c>
      <c r="C4" s="15" t="s">
        <v>32</v>
      </c>
      <c r="D4" s="12">
        <v>3</v>
      </c>
      <c r="E4" s="12">
        <v>4</v>
      </c>
      <c r="F4" s="12">
        <v>5</v>
      </c>
      <c r="G4" s="12" t="s">
        <v>33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 t="s">
        <v>34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 t="s">
        <v>35</v>
      </c>
      <c r="T4" s="12">
        <v>19</v>
      </c>
      <c r="U4" s="12">
        <v>20</v>
      </c>
      <c r="V4" s="12">
        <v>21</v>
      </c>
      <c r="W4" s="12" t="s">
        <v>36</v>
      </c>
      <c r="X4" s="12" t="s">
        <v>37</v>
      </c>
      <c r="Y4" s="21" t="s">
        <v>38</v>
      </c>
      <c r="Z4" s="12" t="s">
        <v>39</v>
      </c>
      <c r="AA4" s="21" t="s">
        <v>40</v>
      </c>
      <c r="AB4" s="12" t="s">
        <v>41</v>
      </c>
    </row>
    <row r="5" ht="21.95" customHeight="1" spans="2:28">
      <c r="B5" s="9" t="s">
        <v>42</v>
      </c>
      <c r="D5" s="16">
        <v>30000</v>
      </c>
      <c r="E5" s="16"/>
      <c r="F5" s="16"/>
      <c r="G5" s="16">
        <f>SUM(D5:F5)</f>
        <v>30000</v>
      </c>
      <c r="H5" s="16">
        <v>5000</v>
      </c>
      <c r="I5" s="16">
        <v>4500</v>
      </c>
      <c r="J5" s="16"/>
      <c r="K5" s="16"/>
      <c r="L5" s="16"/>
      <c r="M5" s="16">
        <f>SUM(I5:L5)</f>
        <v>4500</v>
      </c>
      <c r="N5" s="16">
        <v>2000</v>
      </c>
      <c r="O5" s="16"/>
      <c r="P5" s="16"/>
      <c r="Q5" s="16"/>
      <c r="R5" s="16"/>
      <c r="S5" s="16">
        <f>SUM(N5:R5)</f>
        <v>2000</v>
      </c>
      <c r="T5" s="16"/>
      <c r="U5" s="16"/>
      <c r="V5" s="16"/>
      <c r="W5" s="16">
        <f>SUM(T5:V5)</f>
        <v>0</v>
      </c>
      <c r="X5" s="16">
        <f>G5-H5-M5-S5-W5</f>
        <v>18500</v>
      </c>
      <c r="Y5" s="16">
        <f>X5+'11月'!Y5</f>
        <v>222000</v>
      </c>
      <c r="Z5" s="16">
        <f>MAX(Y5*{3,10,20,25,30,35,45}%-{0,2520,16920,31920,52920,85920,181920},0)</f>
        <v>27480</v>
      </c>
      <c r="AA5" s="16">
        <f>'11月'!Z5</f>
        <v>23780</v>
      </c>
      <c r="AB5" s="16">
        <f>Z5-AA5</f>
        <v>3700</v>
      </c>
    </row>
    <row r="6" ht="21.95" customHeight="1" spans="2:28">
      <c r="B6" s="9" t="s">
        <v>43</v>
      </c>
      <c r="D6" s="16">
        <v>30000</v>
      </c>
      <c r="E6" s="16"/>
      <c r="F6" s="16"/>
      <c r="G6" s="16">
        <f t="shared" ref="G6:G16" si="0">SUM(D6:F6)</f>
        <v>30000</v>
      </c>
      <c r="H6" s="16">
        <v>5000</v>
      </c>
      <c r="I6" s="16">
        <v>4500</v>
      </c>
      <c r="J6" s="16"/>
      <c r="K6" s="16"/>
      <c r="L6" s="16"/>
      <c r="M6" s="16">
        <f t="shared" ref="M6:M16" si="1">SUM(I6:L6)</f>
        <v>4500</v>
      </c>
      <c r="N6" s="16">
        <v>2000</v>
      </c>
      <c r="O6" s="16"/>
      <c r="P6" s="16"/>
      <c r="Q6" s="16"/>
      <c r="R6" s="16"/>
      <c r="S6" s="16">
        <f t="shared" ref="S6:S16" si="2">SUM(N6:R6)</f>
        <v>2000</v>
      </c>
      <c r="T6" s="16"/>
      <c r="U6" s="16"/>
      <c r="V6" s="16"/>
      <c r="W6" s="16">
        <f t="shared" ref="W6:W16" si="3">SUM(T6:V6)</f>
        <v>0</v>
      </c>
      <c r="X6" s="16">
        <f t="shared" ref="X6:X16" si="4">G6-H6-M6-S6-W6</f>
        <v>18500</v>
      </c>
      <c r="Y6" s="16">
        <f>X6+'11月'!Y6</f>
        <v>222000</v>
      </c>
      <c r="Z6" s="16">
        <f>MAX(Y6*{3,10,20,25,30,35,45}%-{0,2520,16920,31920,52920,85920,181920},0)</f>
        <v>27480</v>
      </c>
      <c r="AA6" s="16">
        <f>'11月'!Z6</f>
        <v>23780</v>
      </c>
      <c r="AB6" s="16">
        <f t="shared" ref="AB6:AB16" si="5">Z6-AA6</f>
        <v>3700</v>
      </c>
    </row>
    <row r="7" ht="21.95" customHeight="1" spans="2:28">
      <c r="B7" s="9" t="s">
        <v>44</v>
      </c>
      <c r="D7" s="16">
        <v>30000</v>
      </c>
      <c r="E7" s="16"/>
      <c r="F7" s="16"/>
      <c r="G7" s="16">
        <f t="shared" si="0"/>
        <v>30000</v>
      </c>
      <c r="H7" s="16">
        <v>5000</v>
      </c>
      <c r="I7" s="16">
        <v>4500</v>
      </c>
      <c r="J7" s="16"/>
      <c r="K7" s="16"/>
      <c r="L7" s="16"/>
      <c r="M7" s="16">
        <f t="shared" si="1"/>
        <v>4500</v>
      </c>
      <c r="N7" s="16">
        <v>2000</v>
      </c>
      <c r="O7" s="16"/>
      <c r="P7" s="16"/>
      <c r="Q7" s="16"/>
      <c r="R7" s="16"/>
      <c r="S7" s="16">
        <f t="shared" si="2"/>
        <v>2000</v>
      </c>
      <c r="T7" s="16"/>
      <c r="U7" s="16"/>
      <c r="V7" s="16"/>
      <c r="W7" s="16">
        <f t="shared" si="3"/>
        <v>0</v>
      </c>
      <c r="X7" s="16">
        <f t="shared" si="4"/>
        <v>18500</v>
      </c>
      <c r="Y7" s="16">
        <f>X7+'11月'!Y7</f>
        <v>222000</v>
      </c>
      <c r="Z7" s="16">
        <f>MAX(Y7*{3,10,20,25,30,35,45}%-{0,2520,16920,31920,52920,85920,181920},0)</f>
        <v>27480</v>
      </c>
      <c r="AA7" s="16">
        <f>'11月'!Z7</f>
        <v>23780</v>
      </c>
      <c r="AB7" s="16">
        <f t="shared" si="5"/>
        <v>3700</v>
      </c>
    </row>
    <row r="8" ht="21.95" customHeight="1" spans="2:28">
      <c r="B8" s="9" t="s">
        <v>45</v>
      </c>
      <c r="D8" s="16">
        <v>30000</v>
      </c>
      <c r="E8" s="16"/>
      <c r="F8" s="16"/>
      <c r="G8" s="16">
        <f t="shared" si="0"/>
        <v>30000</v>
      </c>
      <c r="H8" s="16">
        <v>5000</v>
      </c>
      <c r="I8" s="16">
        <v>4500</v>
      </c>
      <c r="J8" s="16"/>
      <c r="K8" s="16"/>
      <c r="L8" s="16"/>
      <c r="M8" s="16">
        <f t="shared" si="1"/>
        <v>4500</v>
      </c>
      <c r="N8" s="16">
        <v>2000</v>
      </c>
      <c r="O8" s="16"/>
      <c r="P8" s="16"/>
      <c r="Q8" s="16"/>
      <c r="R8" s="16"/>
      <c r="S8" s="16">
        <f t="shared" si="2"/>
        <v>2000</v>
      </c>
      <c r="T8" s="16"/>
      <c r="U8" s="16"/>
      <c r="V8" s="16"/>
      <c r="W8" s="16">
        <f t="shared" si="3"/>
        <v>0</v>
      </c>
      <c r="X8" s="16">
        <f t="shared" si="4"/>
        <v>18500</v>
      </c>
      <c r="Y8" s="16">
        <f>X8+'11月'!Y8</f>
        <v>222000</v>
      </c>
      <c r="Z8" s="16">
        <f>MAX(Y8*{3,10,20,25,30,35,45}%-{0,2520,16920,31920,52920,85920,181920},0)</f>
        <v>27480</v>
      </c>
      <c r="AA8" s="16">
        <f>'11月'!Z8</f>
        <v>23780</v>
      </c>
      <c r="AB8" s="16">
        <f t="shared" si="5"/>
        <v>3700</v>
      </c>
    </row>
    <row r="9" ht="21.95" customHeight="1" spans="2:28">
      <c r="B9" s="9" t="s">
        <v>46</v>
      </c>
      <c r="D9" s="16">
        <v>30000</v>
      </c>
      <c r="E9" s="16"/>
      <c r="F9" s="16"/>
      <c r="G9" s="16">
        <f t="shared" si="0"/>
        <v>30000</v>
      </c>
      <c r="H9" s="16">
        <v>5000</v>
      </c>
      <c r="I9" s="16">
        <v>4500</v>
      </c>
      <c r="J9" s="16"/>
      <c r="K9" s="16"/>
      <c r="L9" s="16"/>
      <c r="M9" s="16">
        <f t="shared" si="1"/>
        <v>4500</v>
      </c>
      <c r="N9" s="16">
        <v>2000</v>
      </c>
      <c r="O9" s="16"/>
      <c r="P9" s="16"/>
      <c r="Q9" s="16"/>
      <c r="R9" s="16"/>
      <c r="S9" s="16">
        <f t="shared" si="2"/>
        <v>2000</v>
      </c>
      <c r="T9" s="16"/>
      <c r="U9" s="16"/>
      <c r="V9" s="16"/>
      <c r="W9" s="16">
        <f t="shared" si="3"/>
        <v>0</v>
      </c>
      <c r="X9" s="16">
        <f t="shared" si="4"/>
        <v>18500</v>
      </c>
      <c r="Y9" s="16">
        <f>X9+'11月'!Y9</f>
        <v>222000</v>
      </c>
      <c r="Z9" s="16">
        <f>MAX(Y9*{3,10,20,25,30,35,45}%-{0,2520,16920,31920,52920,85920,181920},0)</f>
        <v>27480</v>
      </c>
      <c r="AA9" s="16">
        <f>'11月'!Z9</f>
        <v>23780</v>
      </c>
      <c r="AB9" s="16">
        <f t="shared" si="5"/>
        <v>3700</v>
      </c>
    </row>
    <row r="10" ht="21.95" customHeight="1" spans="2:28">
      <c r="B10" s="9" t="s">
        <v>47</v>
      </c>
      <c r="D10" s="16">
        <v>30000</v>
      </c>
      <c r="E10" s="16"/>
      <c r="F10" s="16"/>
      <c r="G10" s="16">
        <f t="shared" si="0"/>
        <v>30000</v>
      </c>
      <c r="H10" s="16">
        <v>5000</v>
      </c>
      <c r="I10" s="16">
        <v>4500</v>
      </c>
      <c r="J10" s="16"/>
      <c r="K10" s="16"/>
      <c r="L10" s="16"/>
      <c r="M10" s="16">
        <f t="shared" si="1"/>
        <v>4500</v>
      </c>
      <c r="N10" s="16">
        <v>2000</v>
      </c>
      <c r="O10" s="16"/>
      <c r="P10" s="16"/>
      <c r="Q10" s="16"/>
      <c r="R10" s="16"/>
      <c r="S10" s="16">
        <f t="shared" si="2"/>
        <v>2000</v>
      </c>
      <c r="T10" s="16"/>
      <c r="U10" s="16"/>
      <c r="V10" s="16"/>
      <c r="W10" s="16">
        <f t="shared" si="3"/>
        <v>0</v>
      </c>
      <c r="X10" s="16">
        <f t="shared" si="4"/>
        <v>18500</v>
      </c>
      <c r="Y10" s="16">
        <f>X10+'11月'!Y10</f>
        <v>222000</v>
      </c>
      <c r="Z10" s="16">
        <f>MAX(Y10*{3,10,20,25,30,35,45}%-{0,2520,16920,31920,52920,85920,181920},0)</f>
        <v>27480</v>
      </c>
      <c r="AA10" s="16">
        <f>'11月'!Z10</f>
        <v>23780</v>
      </c>
      <c r="AB10" s="16">
        <f t="shared" si="5"/>
        <v>3700</v>
      </c>
    </row>
    <row r="11" ht="21.95" customHeight="1" spans="2:28">
      <c r="B11" s="9" t="s">
        <v>48</v>
      </c>
      <c r="D11" s="16">
        <v>30000</v>
      </c>
      <c r="E11" s="16"/>
      <c r="F11" s="16"/>
      <c r="G11" s="16">
        <f t="shared" si="0"/>
        <v>30000</v>
      </c>
      <c r="H11" s="16">
        <v>5000</v>
      </c>
      <c r="I11" s="16">
        <v>4500</v>
      </c>
      <c r="J11" s="16"/>
      <c r="K11" s="16"/>
      <c r="L11" s="16"/>
      <c r="M11" s="16">
        <f t="shared" si="1"/>
        <v>4500</v>
      </c>
      <c r="N11" s="16">
        <v>2000</v>
      </c>
      <c r="O11" s="16"/>
      <c r="P11" s="16"/>
      <c r="Q11" s="16"/>
      <c r="R11" s="16"/>
      <c r="S11" s="16">
        <f t="shared" si="2"/>
        <v>2000</v>
      </c>
      <c r="T11" s="16"/>
      <c r="U11" s="16"/>
      <c r="V11" s="16"/>
      <c r="W11" s="16">
        <f t="shared" si="3"/>
        <v>0</v>
      </c>
      <c r="X11" s="16">
        <f t="shared" si="4"/>
        <v>18500</v>
      </c>
      <c r="Y11" s="16">
        <f>X11+'11月'!Y11</f>
        <v>222000</v>
      </c>
      <c r="Z11" s="16">
        <f>MAX(Y11*{3,10,20,25,30,35,45}%-{0,2520,16920,31920,52920,85920,181920},0)</f>
        <v>27480</v>
      </c>
      <c r="AA11" s="16">
        <f>'11月'!Z11</f>
        <v>23780</v>
      </c>
      <c r="AB11" s="16">
        <f t="shared" si="5"/>
        <v>3700</v>
      </c>
    </row>
    <row r="12" ht="21.95" customHeight="1" spans="2:28">
      <c r="B12" s="9" t="s">
        <v>49</v>
      </c>
      <c r="D12" s="16">
        <v>30000</v>
      </c>
      <c r="E12" s="16"/>
      <c r="F12" s="16"/>
      <c r="G12" s="16">
        <f t="shared" si="0"/>
        <v>30000</v>
      </c>
      <c r="H12" s="16">
        <v>5000</v>
      </c>
      <c r="I12" s="16">
        <v>4500</v>
      </c>
      <c r="J12" s="16"/>
      <c r="K12" s="16"/>
      <c r="L12" s="16"/>
      <c r="M12" s="16">
        <f t="shared" si="1"/>
        <v>4500</v>
      </c>
      <c r="N12" s="16">
        <v>2000</v>
      </c>
      <c r="O12" s="16"/>
      <c r="P12" s="16"/>
      <c r="Q12" s="16"/>
      <c r="R12" s="16"/>
      <c r="S12" s="16">
        <f t="shared" si="2"/>
        <v>2000</v>
      </c>
      <c r="T12" s="16"/>
      <c r="U12" s="16"/>
      <c r="V12" s="16"/>
      <c r="W12" s="16">
        <f t="shared" si="3"/>
        <v>0</v>
      </c>
      <c r="X12" s="16">
        <f t="shared" si="4"/>
        <v>18500</v>
      </c>
      <c r="Y12" s="16">
        <f>X12+'11月'!Y12</f>
        <v>222000</v>
      </c>
      <c r="Z12" s="16">
        <f>MAX(Y12*{3,10,20,25,30,35,45}%-{0,2520,16920,31920,52920,85920,181920},0)</f>
        <v>27480</v>
      </c>
      <c r="AA12" s="16">
        <f>'11月'!Z12</f>
        <v>23780</v>
      </c>
      <c r="AB12" s="16">
        <f t="shared" si="5"/>
        <v>3700</v>
      </c>
    </row>
    <row r="13" ht="21.95" customHeight="1" spans="2:28">
      <c r="B13" s="9" t="s">
        <v>50</v>
      </c>
      <c r="D13" s="16">
        <v>30000</v>
      </c>
      <c r="E13" s="16"/>
      <c r="F13" s="16"/>
      <c r="G13" s="16">
        <f t="shared" si="0"/>
        <v>30000</v>
      </c>
      <c r="H13" s="16">
        <v>5000</v>
      </c>
      <c r="I13" s="16">
        <v>4500</v>
      </c>
      <c r="J13" s="16"/>
      <c r="K13" s="16"/>
      <c r="L13" s="16"/>
      <c r="M13" s="16">
        <f t="shared" si="1"/>
        <v>4500</v>
      </c>
      <c r="N13" s="16">
        <v>2000</v>
      </c>
      <c r="O13" s="16"/>
      <c r="P13" s="16"/>
      <c r="Q13" s="16"/>
      <c r="R13" s="16"/>
      <c r="S13" s="16">
        <f t="shared" si="2"/>
        <v>2000</v>
      </c>
      <c r="T13" s="16"/>
      <c r="U13" s="16"/>
      <c r="V13" s="16"/>
      <c r="W13" s="16">
        <f t="shared" si="3"/>
        <v>0</v>
      </c>
      <c r="X13" s="16">
        <f t="shared" si="4"/>
        <v>18500</v>
      </c>
      <c r="Y13" s="16">
        <f>X13+'11月'!Y13</f>
        <v>222000</v>
      </c>
      <c r="Z13" s="16">
        <f>MAX(Y13*{3,10,20,25,30,35,45}%-{0,2520,16920,31920,52920,85920,181920},0)</f>
        <v>27480</v>
      </c>
      <c r="AA13" s="16">
        <f>'11月'!Z13</f>
        <v>23780</v>
      </c>
      <c r="AB13" s="16">
        <f t="shared" si="5"/>
        <v>3700</v>
      </c>
    </row>
    <row r="14" ht="21.95" customHeight="1" spans="2:28">
      <c r="B14" s="9" t="s">
        <v>51</v>
      </c>
      <c r="D14" s="16">
        <v>30000</v>
      </c>
      <c r="E14" s="16"/>
      <c r="F14" s="16"/>
      <c r="G14" s="16">
        <f t="shared" si="0"/>
        <v>30000</v>
      </c>
      <c r="H14" s="16">
        <v>5000</v>
      </c>
      <c r="I14" s="16">
        <v>4500</v>
      </c>
      <c r="J14" s="16"/>
      <c r="K14" s="16"/>
      <c r="L14" s="16"/>
      <c r="M14" s="16">
        <f t="shared" si="1"/>
        <v>4500</v>
      </c>
      <c r="N14" s="16">
        <v>2000</v>
      </c>
      <c r="O14" s="16"/>
      <c r="P14" s="16"/>
      <c r="Q14" s="16"/>
      <c r="R14" s="16"/>
      <c r="S14" s="16">
        <f t="shared" si="2"/>
        <v>2000</v>
      </c>
      <c r="T14" s="16"/>
      <c r="U14" s="16"/>
      <c r="V14" s="16"/>
      <c r="W14" s="16">
        <f t="shared" si="3"/>
        <v>0</v>
      </c>
      <c r="X14" s="16">
        <f t="shared" si="4"/>
        <v>18500</v>
      </c>
      <c r="Y14" s="16">
        <f>X14+'11月'!Y14</f>
        <v>222000</v>
      </c>
      <c r="Z14" s="16">
        <f>MAX(Y14*{3,10,20,25,30,35,45}%-{0,2520,16920,31920,52920,85920,181920},0)</f>
        <v>27480</v>
      </c>
      <c r="AA14" s="16">
        <f>'11月'!Z14</f>
        <v>23780</v>
      </c>
      <c r="AB14" s="16">
        <f t="shared" si="5"/>
        <v>3700</v>
      </c>
    </row>
    <row r="15" ht="21.95" customHeight="1" spans="2:28">
      <c r="B15" s="9" t="s">
        <v>52</v>
      </c>
      <c r="D15" s="16">
        <v>30000</v>
      </c>
      <c r="E15" s="16"/>
      <c r="F15" s="16"/>
      <c r="G15" s="16">
        <f t="shared" si="0"/>
        <v>30000</v>
      </c>
      <c r="H15" s="16">
        <v>5000</v>
      </c>
      <c r="I15" s="16">
        <v>4500</v>
      </c>
      <c r="J15" s="16"/>
      <c r="K15" s="16"/>
      <c r="L15" s="16"/>
      <c r="M15" s="16">
        <f t="shared" si="1"/>
        <v>4500</v>
      </c>
      <c r="N15" s="16">
        <v>2000</v>
      </c>
      <c r="O15" s="16"/>
      <c r="P15" s="16"/>
      <c r="Q15" s="16"/>
      <c r="R15" s="16"/>
      <c r="S15" s="16">
        <f t="shared" si="2"/>
        <v>2000</v>
      </c>
      <c r="T15" s="16"/>
      <c r="U15" s="16"/>
      <c r="V15" s="16"/>
      <c r="W15" s="16">
        <f t="shared" si="3"/>
        <v>0</v>
      </c>
      <c r="X15" s="16">
        <f t="shared" si="4"/>
        <v>18500</v>
      </c>
      <c r="Y15" s="16">
        <f>X15+'11月'!Y15</f>
        <v>222000</v>
      </c>
      <c r="Z15" s="16">
        <f>MAX(Y15*{3,10,20,25,30,35,45}%-{0,2520,16920,31920,52920,85920,181920},0)</f>
        <v>27480</v>
      </c>
      <c r="AA15" s="16">
        <f>'11月'!Z15</f>
        <v>23780</v>
      </c>
      <c r="AB15" s="16">
        <f t="shared" si="5"/>
        <v>3700</v>
      </c>
    </row>
    <row r="16" ht="21.95" customHeight="1" spans="2:28">
      <c r="B16" s="9" t="s">
        <v>53</v>
      </c>
      <c r="D16" s="16">
        <v>30000</v>
      </c>
      <c r="E16" s="16"/>
      <c r="F16" s="16"/>
      <c r="G16" s="16">
        <f t="shared" si="0"/>
        <v>30000</v>
      </c>
      <c r="H16" s="16">
        <v>5000</v>
      </c>
      <c r="I16" s="16">
        <v>4500</v>
      </c>
      <c r="J16" s="16"/>
      <c r="K16" s="16"/>
      <c r="L16" s="16"/>
      <c r="M16" s="16">
        <f t="shared" si="1"/>
        <v>4500</v>
      </c>
      <c r="N16" s="16">
        <v>2000</v>
      </c>
      <c r="O16" s="16"/>
      <c r="P16" s="16"/>
      <c r="Q16" s="16"/>
      <c r="R16" s="16"/>
      <c r="S16" s="16">
        <f t="shared" si="2"/>
        <v>2000</v>
      </c>
      <c r="T16" s="16"/>
      <c r="U16" s="16"/>
      <c r="V16" s="16"/>
      <c r="W16" s="16">
        <f t="shared" si="3"/>
        <v>0</v>
      </c>
      <c r="X16" s="16">
        <f t="shared" si="4"/>
        <v>18500</v>
      </c>
      <c r="Y16" s="16">
        <f>X16+'11月'!Y16</f>
        <v>222000</v>
      </c>
      <c r="Z16" s="16">
        <f>MAX(Y16*{3,10,20,25,30,35,45}%-{0,2520,16920,31920,52920,85920,181920},0)</f>
        <v>27480</v>
      </c>
      <c r="AA16" s="16">
        <f>'11月'!Z16</f>
        <v>23780</v>
      </c>
      <c r="AB16" s="16">
        <f t="shared" si="5"/>
        <v>3700</v>
      </c>
    </row>
    <row r="17" ht="21.95" customHeight="1" spans="2:28">
      <c r="B17" s="17" t="s">
        <v>54</v>
      </c>
      <c r="C17" s="18"/>
      <c r="D17" s="19">
        <f>SUM(D5:D16)</f>
        <v>360000</v>
      </c>
      <c r="E17" s="19">
        <f t="shared" ref="E17:AB17" si="6">SUM(E5:E16)</f>
        <v>0</v>
      </c>
      <c r="F17" s="19">
        <f t="shared" si="6"/>
        <v>0</v>
      </c>
      <c r="G17" s="19">
        <f t="shared" si="6"/>
        <v>360000</v>
      </c>
      <c r="H17" s="19">
        <f t="shared" si="6"/>
        <v>60000</v>
      </c>
      <c r="I17" s="19">
        <f t="shared" si="6"/>
        <v>54000</v>
      </c>
      <c r="J17" s="19">
        <f t="shared" si="6"/>
        <v>0</v>
      </c>
      <c r="K17" s="19">
        <f t="shared" si="6"/>
        <v>0</v>
      </c>
      <c r="L17" s="19">
        <f t="shared" si="6"/>
        <v>0</v>
      </c>
      <c r="M17" s="19">
        <f t="shared" si="6"/>
        <v>54000</v>
      </c>
      <c r="N17" s="19">
        <f t="shared" si="6"/>
        <v>24000</v>
      </c>
      <c r="O17" s="19">
        <f t="shared" si="6"/>
        <v>0</v>
      </c>
      <c r="P17" s="19">
        <f t="shared" si="6"/>
        <v>0</v>
      </c>
      <c r="Q17" s="19">
        <f t="shared" si="6"/>
        <v>0</v>
      </c>
      <c r="R17" s="19">
        <f t="shared" si="6"/>
        <v>0</v>
      </c>
      <c r="S17" s="19">
        <f t="shared" si="6"/>
        <v>24000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>
        <f t="shared" si="6"/>
        <v>0</v>
      </c>
      <c r="X17" s="19">
        <f t="shared" si="6"/>
        <v>222000</v>
      </c>
      <c r="Y17" s="19">
        <f t="shared" si="6"/>
        <v>2664000</v>
      </c>
      <c r="Z17" s="19">
        <f t="shared" si="6"/>
        <v>329760</v>
      </c>
      <c r="AA17" s="19">
        <f t="shared" si="6"/>
        <v>285360</v>
      </c>
      <c r="AB17" s="19">
        <f t="shared" si="6"/>
        <v>44400</v>
      </c>
    </row>
    <row r="18" ht="21.95" customHeight="1"/>
    <row r="19" s="13" customFormat="1" ht="18" customHeight="1" spans="2:3">
      <c r="B19" s="20"/>
      <c r="C19" s="20" t="s">
        <v>55</v>
      </c>
    </row>
    <row r="20" s="13" customFormat="1" ht="18" customHeight="1" spans="3:3">
      <c r="C20" s="13" t="s">
        <v>56</v>
      </c>
    </row>
    <row r="21" s="13" customFormat="1" ht="18" customHeight="1" spans="3:3">
      <c r="C21" s="13" t="s">
        <v>57</v>
      </c>
    </row>
    <row r="22" s="13" customFormat="1" ht="18" customHeight="1" spans="3:3">
      <c r="C22" s="13" t="s">
        <v>58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29"/>
  <sheetViews>
    <sheetView topLeftCell="A4" workbookViewId="0">
      <selection activeCell="C29" sqref="B2:P29"/>
    </sheetView>
  </sheetViews>
  <sheetFormatPr defaultColWidth="9" defaultRowHeight="14.25"/>
  <cols>
    <col min="1" max="1" width="9" style="2"/>
    <col min="2" max="2" width="19.75" style="2" customWidth="1"/>
    <col min="3" max="3" width="21.25" style="2" customWidth="1"/>
    <col min="4" max="15" width="4.875" style="2" customWidth="1"/>
    <col min="16" max="16" width="38.875" style="3" customWidth="1"/>
    <col min="17" max="16384" width="9" style="2"/>
  </cols>
  <sheetData>
    <row r="2" spans="2:16">
      <c r="B2" s="4" t="s">
        <v>59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/>
    </row>
    <row r="3" s="1" customFormat="1" spans="2:16">
      <c r="B3" s="5" t="s">
        <v>60</v>
      </c>
      <c r="C3" s="5" t="s">
        <v>61</v>
      </c>
      <c r="D3" s="5" t="s">
        <v>62</v>
      </c>
      <c r="E3" s="5" t="s">
        <v>63</v>
      </c>
      <c r="F3" s="5" t="s">
        <v>64</v>
      </c>
      <c r="G3" s="5" t="s">
        <v>65</v>
      </c>
      <c r="H3" s="5" t="s">
        <v>66</v>
      </c>
      <c r="I3" s="5" t="s">
        <v>67</v>
      </c>
      <c r="J3" s="5" t="s">
        <v>68</v>
      </c>
      <c r="K3" s="5" t="s">
        <v>69</v>
      </c>
      <c r="L3" s="5" t="s">
        <v>70</v>
      </c>
      <c r="M3" s="5" t="s">
        <v>71</v>
      </c>
      <c r="N3" s="5" t="s">
        <v>72</v>
      </c>
      <c r="O3" s="5" t="s">
        <v>73</v>
      </c>
      <c r="P3" s="10" t="s">
        <v>74</v>
      </c>
    </row>
    <row r="4" spans="2:16">
      <c r="B4" s="4" t="s">
        <v>2</v>
      </c>
      <c r="C4" s="6">
        <v>1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9"/>
    </row>
    <row r="5" spans="2:16">
      <c r="B5" s="4" t="s">
        <v>75</v>
      </c>
      <c r="C5" s="6">
        <v>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 t="s">
        <v>76</v>
      </c>
    </row>
    <row r="6" spans="2:16">
      <c r="B6" s="4" t="s">
        <v>77</v>
      </c>
      <c r="C6" s="6" t="s">
        <v>78</v>
      </c>
      <c r="D6" s="8">
        <f>SUM(D7:D10)</f>
        <v>0</v>
      </c>
      <c r="E6" s="8">
        <f t="shared" ref="E6:O6" si="0">SUM(E7:E10)</f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8">
        <f t="shared" si="0"/>
        <v>0</v>
      </c>
      <c r="P6" s="9"/>
    </row>
    <row r="7" spans="2:16">
      <c r="B7" s="4" t="s">
        <v>79</v>
      </c>
      <c r="C7" s="6">
        <v>4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1" t="s">
        <v>80</v>
      </c>
    </row>
    <row r="8" spans="2:16">
      <c r="B8" s="4" t="s">
        <v>13</v>
      </c>
      <c r="C8" s="6">
        <v>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1"/>
    </row>
    <row r="9" spans="2:16">
      <c r="B9" s="4" t="s">
        <v>14</v>
      </c>
      <c r="C9" s="6">
        <v>6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1"/>
    </row>
    <row r="10" spans="2:16">
      <c r="B10" s="4" t="s">
        <v>15</v>
      </c>
      <c r="C10" s="6">
        <v>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11"/>
    </row>
    <row r="11" spans="2:16">
      <c r="B11" s="4" t="s">
        <v>81</v>
      </c>
      <c r="C11" s="6" t="s">
        <v>82</v>
      </c>
      <c r="D11" s="8">
        <f>SUM(D12:D16)</f>
        <v>0</v>
      </c>
      <c r="E11" s="8">
        <f t="shared" ref="E11:O11" si="1">SUM(E12:E16)</f>
        <v>0</v>
      </c>
      <c r="F11" s="8">
        <f t="shared" si="1"/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  <c r="J11" s="8">
        <f t="shared" si="1"/>
        <v>0</v>
      </c>
      <c r="K11" s="8">
        <f t="shared" si="1"/>
        <v>0</v>
      </c>
      <c r="L11" s="8">
        <f t="shared" si="1"/>
        <v>0</v>
      </c>
      <c r="M11" s="8">
        <f t="shared" si="1"/>
        <v>0</v>
      </c>
      <c r="N11" s="8">
        <f t="shared" si="1"/>
        <v>0</v>
      </c>
      <c r="O11" s="8">
        <f t="shared" si="1"/>
        <v>0</v>
      </c>
      <c r="P11" s="9"/>
    </row>
    <row r="12" spans="2:16">
      <c r="B12" s="4" t="s">
        <v>83</v>
      </c>
      <c r="C12" s="6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9"/>
    </row>
    <row r="13" spans="2:16">
      <c r="B13" s="4" t="s">
        <v>18</v>
      </c>
      <c r="C13" s="6">
        <v>10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9"/>
    </row>
    <row r="14" spans="2:16">
      <c r="B14" s="4" t="s">
        <v>19</v>
      </c>
      <c r="C14" s="6">
        <v>11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9"/>
    </row>
    <row r="15" spans="2:16">
      <c r="B15" s="4" t="s">
        <v>20</v>
      </c>
      <c r="C15" s="6">
        <v>12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/>
    </row>
    <row r="16" spans="2:16">
      <c r="B16" s="4" t="s">
        <v>21</v>
      </c>
      <c r="C16" s="6">
        <v>13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9"/>
    </row>
    <row r="17" spans="2:16">
      <c r="B17" s="4" t="s">
        <v>84</v>
      </c>
      <c r="C17" s="6" t="s">
        <v>85</v>
      </c>
      <c r="D17" s="8">
        <f>SUM(D18:D21)</f>
        <v>0</v>
      </c>
      <c r="E17" s="8">
        <f t="shared" ref="E17:O17" si="2">SUM(E18:E21)</f>
        <v>0</v>
      </c>
      <c r="F17" s="8">
        <f t="shared" si="2"/>
        <v>0</v>
      </c>
      <c r="G17" s="8">
        <f t="shared" si="2"/>
        <v>0</v>
      </c>
      <c r="H17" s="8">
        <f t="shared" si="2"/>
        <v>0</v>
      </c>
      <c r="I17" s="8">
        <f t="shared" si="2"/>
        <v>0</v>
      </c>
      <c r="J17" s="8">
        <f t="shared" si="2"/>
        <v>0</v>
      </c>
      <c r="K17" s="8">
        <f t="shared" si="2"/>
        <v>0</v>
      </c>
      <c r="L17" s="8">
        <f t="shared" si="2"/>
        <v>0</v>
      </c>
      <c r="M17" s="8">
        <f t="shared" si="2"/>
        <v>0</v>
      </c>
      <c r="N17" s="8">
        <f t="shared" si="2"/>
        <v>0</v>
      </c>
      <c r="O17" s="8">
        <f t="shared" si="2"/>
        <v>0</v>
      </c>
      <c r="P17" s="9"/>
    </row>
    <row r="18" spans="2:16">
      <c r="B18" s="4" t="s">
        <v>86</v>
      </c>
      <c r="C18" s="6">
        <v>16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9" t="s">
        <v>87</v>
      </c>
    </row>
    <row r="19" spans="2:16">
      <c r="B19" s="4" t="s">
        <v>24</v>
      </c>
      <c r="C19" s="6">
        <v>17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9" t="s">
        <v>88</v>
      </c>
    </row>
    <row r="20" spans="2:16">
      <c r="B20" s="4" t="s">
        <v>25</v>
      </c>
      <c r="C20" s="6">
        <v>18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9" t="s">
        <v>89</v>
      </c>
    </row>
    <row r="21" spans="2:16">
      <c r="B21" s="4" t="s">
        <v>90</v>
      </c>
      <c r="C21" s="6">
        <v>19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"/>
    </row>
    <row r="22" spans="2:16">
      <c r="B22" s="4" t="s">
        <v>27</v>
      </c>
      <c r="C22" s="6" t="s">
        <v>91</v>
      </c>
      <c r="D22" s="8">
        <f t="shared" ref="D22:O22" si="3">D4-D5-D6-D11-D17</f>
        <v>0</v>
      </c>
      <c r="E22" s="8">
        <f t="shared" si="3"/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  <c r="I22" s="8">
        <f t="shared" si="3"/>
        <v>0</v>
      </c>
      <c r="J22" s="8">
        <f t="shared" si="3"/>
        <v>0</v>
      </c>
      <c r="K22" s="8">
        <f t="shared" si="3"/>
        <v>0</v>
      </c>
      <c r="L22" s="8">
        <f t="shared" si="3"/>
        <v>0</v>
      </c>
      <c r="M22" s="8">
        <f t="shared" si="3"/>
        <v>0</v>
      </c>
      <c r="N22" s="8">
        <f t="shared" si="3"/>
        <v>0</v>
      </c>
      <c r="O22" s="8">
        <f t="shared" si="3"/>
        <v>0</v>
      </c>
      <c r="P22" s="9"/>
    </row>
    <row r="23" spans="2:16">
      <c r="B23" s="4" t="s">
        <v>28</v>
      </c>
      <c r="C23" s="6" t="s">
        <v>92</v>
      </c>
      <c r="D23" s="8">
        <f>D22</f>
        <v>0</v>
      </c>
      <c r="E23" s="8">
        <f>D23+E22</f>
        <v>0</v>
      </c>
      <c r="F23" s="8">
        <f t="shared" ref="F23:O23" si="4">E23+F22</f>
        <v>0</v>
      </c>
      <c r="G23" s="8">
        <f t="shared" si="4"/>
        <v>0</v>
      </c>
      <c r="H23" s="8">
        <f t="shared" si="4"/>
        <v>0</v>
      </c>
      <c r="I23" s="8">
        <f t="shared" si="4"/>
        <v>0</v>
      </c>
      <c r="J23" s="8">
        <f t="shared" si="4"/>
        <v>0</v>
      </c>
      <c r="K23" s="8">
        <f t="shared" si="4"/>
        <v>0</v>
      </c>
      <c r="L23" s="8">
        <f t="shared" si="4"/>
        <v>0</v>
      </c>
      <c r="M23" s="8">
        <f t="shared" si="4"/>
        <v>0</v>
      </c>
      <c r="N23" s="8">
        <f t="shared" si="4"/>
        <v>0</v>
      </c>
      <c r="O23" s="8">
        <f t="shared" si="4"/>
        <v>0</v>
      </c>
      <c r="P23" s="9"/>
    </row>
    <row r="24" spans="2:16">
      <c r="B24" s="4" t="s">
        <v>29</v>
      </c>
      <c r="C24" s="6" t="s">
        <v>93</v>
      </c>
      <c r="D24" s="8">
        <f>MAX(D23*{3,10,20,25,30,35,45}%-{0,2520,16920,31920,52920,85920,181920},0)</f>
        <v>0</v>
      </c>
      <c r="E24" s="8">
        <f>MAX(E23*{3,10,20,25,30,35,45}%-{0,2520,16920,31920,52920,85920,181920},0)</f>
        <v>0</v>
      </c>
      <c r="F24" s="8">
        <f>MAX(F23*{3,10,20,25,30,35,45}%-{0,2520,16920,31920,52920,85920,181920},0)</f>
        <v>0</v>
      </c>
      <c r="G24" s="8">
        <f>MAX(G23*{3,10,20,25,30,35,45}%-{0,2520,16920,31920,52920,85920,181920},0)</f>
        <v>0</v>
      </c>
      <c r="H24" s="8">
        <f>MAX(H23*{3,10,20,25,30,35,45}%-{0,2520,16920,31920,52920,85920,181920},0)</f>
        <v>0</v>
      </c>
      <c r="I24" s="8">
        <f>MAX(I23*{3,10,20,25,30,35,45}%-{0,2520,16920,31920,52920,85920,181920},0)</f>
        <v>0</v>
      </c>
      <c r="J24" s="8">
        <f>MAX(J23*{3,10,20,25,30,35,45}%-{0,2520,16920,31920,52920,85920,181920},0)</f>
        <v>0</v>
      </c>
      <c r="K24" s="8">
        <f>MAX(K23*{3,10,20,25,30,35,45}%-{0,2520,16920,31920,52920,85920,181920},0)</f>
        <v>0</v>
      </c>
      <c r="L24" s="8">
        <f>MAX(L23*{3,10,20,25,30,35,45}%-{0,2520,16920,31920,52920,85920,181920},0)</f>
        <v>0</v>
      </c>
      <c r="M24" s="8">
        <f>MAX(M23*{3,10,20,25,30,35,45}%-{0,2520,16920,31920,52920,85920,181920},0)</f>
        <v>0</v>
      </c>
      <c r="N24" s="8">
        <f>MAX(N23*{3,10,20,25,30,35,45}%-{0,2520,16920,31920,52920,85920,181920},0)</f>
        <v>0</v>
      </c>
      <c r="O24" s="8">
        <f>MAX(O23*{3,10,20,25,30,35,45}%-{0,2520,16920,31920,52920,85920,181920},0)</f>
        <v>0</v>
      </c>
      <c r="P24" s="9" t="s">
        <v>94</v>
      </c>
    </row>
    <row r="25" spans="2:16">
      <c r="B25" s="4" t="s">
        <v>95</v>
      </c>
      <c r="C25" s="6" t="s">
        <v>96</v>
      </c>
      <c r="D25" s="8"/>
      <c r="E25" s="8">
        <f>D24</f>
        <v>0</v>
      </c>
      <c r="F25" s="8">
        <f>E24</f>
        <v>0</v>
      </c>
      <c r="G25" s="8">
        <f t="shared" ref="G25:O25" si="5">F24</f>
        <v>0</v>
      </c>
      <c r="H25" s="8">
        <f t="shared" si="5"/>
        <v>0</v>
      </c>
      <c r="I25" s="8">
        <f t="shared" si="5"/>
        <v>0</v>
      </c>
      <c r="J25" s="8">
        <f t="shared" si="5"/>
        <v>0</v>
      </c>
      <c r="K25" s="8">
        <f t="shared" si="5"/>
        <v>0</v>
      </c>
      <c r="L25" s="8">
        <f t="shared" si="5"/>
        <v>0</v>
      </c>
      <c r="M25" s="8">
        <f t="shared" si="5"/>
        <v>0</v>
      </c>
      <c r="N25" s="8">
        <f t="shared" si="5"/>
        <v>0</v>
      </c>
      <c r="O25" s="8">
        <f t="shared" si="5"/>
        <v>0</v>
      </c>
      <c r="P25" s="9"/>
    </row>
    <row r="26" spans="2:16">
      <c r="B26" s="4" t="s">
        <v>97</v>
      </c>
      <c r="C26" s="6" t="s">
        <v>98</v>
      </c>
      <c r="D26" s="8">
        <f>D24-D25</f>
        <v>0</v>
      </c>
      <c r="E26" s="8">
        <f t="shared" ref="E26:O26" si="6">E24-E25</f>
        <v>0</v>
      </c>
      <c r="F26" s="8">
        <f t="shared" si="6"/>
        <v>0</v>
      </c>
      <c r="G26" s="8">
        <f t="shared" si="6"/>
        <v>0</v>
      </c>
      <c r="H26" s="8">
        <f t="shared" si="6"/>
        <v>0</v>
      </c>
      <c r="I26" s="8">
        <f t="shared" si="6"/>
        <v>0</v>
      </c>
      <c r="J26" s="8">
        <f t="shared" si="6"/>
        <v>0</v>
      </c>
      <c r="K26" s="8">
        <f t="shared" si="6"/>
        <v>0</v>
      </c>
      <c r="L26" s="8">
        <f t="shared" si="6"/>
        <v>0</v>
      </c>
      <c r="M26" s="8">
        <f t="shared" si="6"/>
        <v>0</v>
      </c>
      <c r="N26" s="8">
        <f t="shared" si="6"/>
        <v>0</v>
      </c>
      <c r="O26" s="8">
        <f t="shared" si="6"/>
        <v>0</v>
      </c>
      <c r="P26" s="9"/>
    </row>
    <row r="27" spans="2:16">
      <c r="B27" s="4" t="s">
        <v>99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9"/>
    </row>
    <row r="28" spans="2:16">
      <c r="B28" s="4" t="s">
        <v>100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9"/>
    </row>
    <row r="29" spans="2:16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9"/>
    </row>
  </sheetData>
  <mergeCells count="1">
    <mergeCell ref="P7:P10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9"/>
  <sheetViews>
    <sheetView workbookViewId="0">
      <pane xSplit="2" ySplit="4" topLeftCell="C11" activePane="bottomRight" state="frozen"/>
      <selection/>
      <selection pane="topRight"/>
      <selection pane="bottomLeft"/>
      <selection pane="bottomRight" activeCell="B25" sqref="$A1:$XFD1048576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9.375" style="10" customWidth="1"/>
    <col min="5" max="5" width="8.375" style="10" customWidth="1"/>
    <col min="6" max="6" width="8.625" style="10" customWidth="1"/>
    <col min="7" max="7" width="10.125" style="10" customWidth="1"/>
    <col min="8" max="8" width="9.37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4" width="13.875" style="10" customWidth="1"/>
    <col min="25" max="25" width="17.25" style="10" customWidth="1"/>
    <col min="26" max="26" width="14.875" style="10" customWidth="1"/>
    <col min="27" max="27" width="13.125" style="10" customWidth="1"/>
    <col min="28" max="28" width="10.5" style="10" customWidth="1"/>
    <col min="29" max="16384" width="9" style="10"/>
  </cols>
  <sheetData>
    <row r="2" s="12" customFormat="1" ht="18.75" customHeight="1" spans="2:24">
      <c r="B2" s="12" t="s">
        <v>0</v>
      </c>
      <c r="C2" s="15" t="s">
        <v>1</v>
      </c>
      <c r="D2" s="12" t="s">
        <v>2</v>
      </c>
      <c r="H2" s="12" t="s">
        <v>3</v>
      </c>
      <c r="I2" s="12" t="s">
        <v>4</v>
      </c>
      <c r="N2" s="12" t="s">
        <v>5</v>
      </c>
      <c r="T2" s="12" t="s">
        <v>6</v>
      </c>
      <c r="X2" s="12" t="s">
        <v>7</v>
      </c>
    </row>
    <row r="3" s="12" customFormat="1" ht="22.5" spans="3:28">
      <c r="C3" s="15"/>
      <c r="D3" s="12" t="s">
        <v>8</v>
      </c>
      <c r="E3" s="12" t="s">
        <v>9</v>
      </c>
      <c r="F3" s="12" t="s">
        <v>10</v>
      </c>
      <c r="G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</row>
    <row r="4" s="12" customFormat="1" ht="22.5" spans="2:28">
      <c r="B4" s="12">
        <v>1</v>
      </c>
      <c r="C4" s="15" t="s">
        <v>32</v>
      </c>
      <c r="D4" s="12">
        <v>3</v>
      </c>
      <c r="E4" s="12">
        <v>4</v>
      </c>
      <c r="F4" s="12">
        <v>5</v>
      </c>
      <c r="G4" s="12" t="s">
        <v>33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 t="s">
        <v>34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 t="s">
        <v>35</v>
      </c>
      <c r="T4" s="12">
        <v>19</v>
      </c>
      <c r="U4" s="12">
        <v>20</v>
      </c>
      <c r="V4" s="12">
        <v>21</v>
      </c>
      <c r="W4" s="12" t="s">
        <v>36</v>
      </c>
      <c r="X4" s="12" t="s">
        <v>37</v>
      </c>
      <c r="Y4" s="21" t="s">
        <v>38</v>
      </c>
      <c r="Z4" s="12" t="s">
        <v>39</v>
      </c>
      <c r="AA4" s="21" t="s">
        <v>40</v>
      </c>
      <c r="AB4" s="12" t="s">
        <v>41</v>
      </c>
    </row>
    <row r="5" ht="21.95" customHeight="1" spans="2:28">
      <c r="B5" s="9" t="s">
        <v>42</v>
      </c>
      <c r="D5" s="16">
        <v>30000</v>
      </c>
      <c r="E5" s="16"/>
      <c r="F5" s="16"/>
      <c r="G5" s="16">
        <f>SUM(D5:F5)</f>
        <v>30000</v>
      </c>
      <c r="H5" s="16">
        <v>5000</v>
      </c>
      <c r="I5" s="16">
        <v>4500</v>
      </c>
      <c r="J5" s="16"/>
      <c r="K5" s="16"/>
      <c r="L5" s="16"/>
      <c r="M5" s="16">
        <f>SUM(I5:L5)</f>
        <v>4500</v>
      </c>
      <c r="N5" s="16">
        <v>2000</v>
      </c>
      <c r="O5" s="16"/>
      <c r="P5" s="16"/>
      <c r="Q5" s="16"/>
      <c r="R5" s="16"/>
      <c r="S5" s="16">
        <f>SUM(N5:R5)</f>
        <v>2000</v>
      </c>
      <c r="T5" s="16"/>
      <c r="U5" s="16"/>
      <c r="V5" s="16"/>
      <c r="W5" s="16">
        <f>SUM(T5:V5)</f>
        <v>0</v>
      </c>
      <c r="X5" s="16">
        <f>G5-H5-M5-S5-W5</f>
        <v>18500</v>
      </c>
      <c r="Y5" s="16">
        <f>X5+'1月'!Y5</f>
        <v>37000</v>
      </c>
      <c r="Z5" s="16">
        <f>MAX(Y5*{3,10,20,25,30,35,45}%-{0,2520,16920,31920,52920,85920,181920},0)</f>
        <v>1180</v>
      </c>
      <c r="AA5" s="16">
        <f>'1月'!Z5</f>
        <v>555</v>
      </c>
      <c r="AB5" s="16">
        <f>Z5-AA5</f>
        <v>625</v>
      </c>
    </row>
    <row r="6" ht="21.95" customHeight="1" spans="2:28">
      <c r="B6" s="9" t="s">
        <v>43</v>
      </c>
      <c r="D6" s="16">
        <v>30000</v>
      </c>
      <c r="E6" s="16"/>
      <c r="F6" s="16"/>
      <c r="G6" s="16">
        <f t="shared" ref="G6:G16" si="0">SUM(D6:F6)</f>
        <v>30000</v>
      </c>
      <c r="H6" s="16">
        <v>5000</v>
      </c>
      <c r="I6" s="16">
        <v>4500</v>
      </c>
      <c r="J6" s="16"/>
      <c r="K6" s="16"/>
      <c r="L6" s="16"/>
      <c r="M6" s="16">
        <f t="shared" ref="M6:M16" si="1">SUM(I6:L6)</f>
        <v>4500</v>
      </c>
      <c r="N6" s="16">
        <v>2000</v>
      </c>
      <c r="O6" s="16"/>
      <c r="P6" s="16"/>
      <c r="Q6" s="16"/>
      <c r="R6" s="16"/>
      <c r="S6" s="16">
        <f t="shared" ref="S6:S16" si="2">SUM(N6:R6)</f>
        <v>2000</v>
      </c>
      <c r="T6" s="16"/>
      <c r="U6" s="16"/>
      <c r="V6" s="16"/>
      <c r="W6" s="16">
        <f t="shared" ref="W6:W16" si="3">SUM(T6:V6)</f>
        <v>0</v>
      </c>
      <c r="X6" s="16">
        <f t="shared" ref="X6:X16" si="4">G6-H6-M6-S6-W6</f>
        <v>18500</v>
      </c>
      <c r="Y6" s="16">
        <f>X6+'1月'!Y6</f>
        <v>37000</v>
      </c>
      <c r="Z6" s="16">
        <f>MAX(Y6*{3,10,20,25,30,35,45}%-{0,2520,16920,31920,52920,85920,181920},0)</f>
        <v>1180</v>
      </c>
      <c r="AA6" s="16">
        <f>'1月'!Z6</f>
        <v>555</v>
      </c>
      <c r="AB6" s="16">
        <f t="shared" ref="AB6:AB16" si="5">Z6-AA6</f>
        <v>625</v>
      </c>
    </row>
    <row r="7" ht="21.95" customHeight="1" spans="2:28">
      <c r="B7" s="9" t="s">
        <v>44</v>
      </c>
      <c r="D7" s="16">
        <v>30000</v>
      </c>
      <c r="E7" s="16"/>
      <c r="F7" s="16"/>
      <c r="G7" s="16">
        <f t="shared" si="0"/>
        <v>30000</v>
      </c>
      <c r="H7" s="16">
        <v>5000</v>
      </c>
      <c r="I7" s="16">
        <v>4500</v>
      </c>
      <c r="J7" s="16"/>
      <c r="K7" s="16"/>
      <c r="L7" s="16"/>
      <c r="M7" s="16">
        <f t="shared" si="1"/>
        <v>4500</v>
      </c>
      <c r="N7" s="16">
        <v>2000</v>
      </c>
      <c r="O7" s="16"/>
      <c r="P7" s="16"/>
      <c r="Q7" s="16"/>
      <c r="R7" s="16"/>
      <c r="S7" s="16">
        <f t="shared" si="2"/>
        <v>2000</v>
      </c>
      <c r="T7" s="16"/>
      <c r="U7" s="16"/>
      <c r="V7" s="16"/>
      <c r="W7" s="16">
        <f t="shared" si="3"/>
        <v>0</v>
      </c>
      <c r="X7" s="16">
        <f t="shared" si="4"/>
        <v>18500</v>
      </c>
      <c r="Y7" s="16">
        <f>X7+'1月'!Y7</f>
        <v>37000</v>
      </c>
      <c r="Z7" s="16">
        <f>MAX(Y7*{3,10,20,25,30,35,45}%-{0,2520,16920,31920,52920,85920,181920},0)</f>
        <v>1180</v>
      </c>
      <c r="AA7" s="16">
        <f>'1月'!Z7</f>
        <v>555</v>
      </c>
      <c r="AB7" s="16">
        <f t="shared" si="5"/>
        <v>625</v>
      </c>
    </row>
    <row r="8" ht="21.95" customHeight="1" spans="2:28">
      <c r="B8" s="9" t="s">
        <v>45</v>
      </c>
      <c r="D8" s="16">
        <v>30000</v>
      </c>
      <c r="E8" s="16"/>
      <c r="F8" s="16"/>
      <c r="G8" s="16">
        <f t="shared" si="0"/>
        <v>30000</v>
      </c>
      <c r="H8" s="16">
        <v>5000</v>
      </c>
      <c r="I8" s="16">
        <v>4500</v>
      </c>
      <c r="J8" s="16"/>
      <c r="K8" s="16"/>
      <c r="L8" s="16"/>
      <c r="M8" s="16">
        <f t="shared" si="1"/>
        <v>4500</v>
      </c>
      <c r="N8" s="16">
        <v>2000</v>
      </c>
      <c r="O8" s="16"/>
      <c r="P8" s="16"/>
      <c r="Q8" s="16"/>
      <c r="R8" s="16"/>
      <c r="S8" s="16">
        <f t="shared" si="2"/>
        <v>2000</v>
      </c>
      <c r="T8" s="16"/>
      <c r="U8" s="16"/>
      <c r="V8" s="16"/>
      <c r="W8" s="16">
        <f t="shared" si="3"/>
        <v>0</v>
      </c>
      <c r="X8" s="16">
        <f t="shared" si="4"/>
        <v>18500</v>
      </c>
      <c r="Y8" s="16">
        <f>X8+'1月'!Y8</f>
        <v>37000</v>
      </c>
      <c r="Z8" s="16">
        <f>MAX(Y8*{3,10,20,25,30,35,45}%-{0,2520,16920,31920,52920,85920,181920},0)</f>
        <v>1180</v>
      </c>
      <c r="AA8" s="16">
        <f>'1月'!Z8</f>
        <v>555</v>
      </c>
      <c r="AB8" s="16">
        <f t="shared" si="5"/>
        <v>625</v>
      </c>
    </row>
    <row r="9" ht="21.95" customHeight="1" spans="2:28">
      <c r="B9" s="9" t="s">
        <v>46</v>
      </c>
      <c r="D9" s="16">
        <v>30000</v>
      </c>
      <c r="E9" s="16"/>
      <c r="F9" s="16"/>
      <c r="G9" s="16">
        <f t="shared" si="0"/>
        <v>30000</v>
      </c>
      <c r="H9" s="16">
        <v>5000</v>
      </c>
      <c r="I9" s="16">
        <v>4500</v>
      </c>
      <c r="J9" s="16"/>
      <c r="K9" s="16"/>
      <c r="L9" s="16"/>
      <c r="M9" s="16">
        <f t="shared" si="1"/>
        <v>4500</v>
      </c>
      <c r="N9" s="16">
        <v>2000</v>
      </c>
      <c r="O9" s="16"/>
      <c r="P9" s="16"/>
      <c r="Q9" s="16"/>
      <c r="R9" s="16"/>
      <c r="S9" s="16">
        <f t="shared" si="2"/>
        <v>2000</v>
      </c>
      <c r="T9" s="16"/>
      <c r="U9" s="16"/>
      <c r="V9" s="16"/>
      <c r="W9" s="16">
        <f t="shared" si="3"/>
        <v>0</v>
      </c>
      <c r="X9" s="16">
        <f t="shared" si="4"/>
        <v>18500</v>
      </c>
      <c r="Y9" s="16">
        <f>X9+'1月'!Y9</f>
        <v>37000</v>
      </c>
      <c r="Z9" s="16">
        <f>MAX(Y9*{3,10,20,25,30,35,45}%-{0,2520,16920,31920,52920,85920,181920},0)</f>
        <v>1180</v>
      </c>
      <c r="AA9" s="16">
        <f>'1月'!Z9</f>
        <v>555</v>
      </c>
      <c r="AB9" s="16">
        <f t="shared" si="5"/>
        <v>625</v>
      </c>
    </row>
    <row r="10" ht="21.95" customHeight="1" spans="2:28">
      <c r="B10" s="9" t="s">
        <v>47</v>
      </c>
      <c r="D10" s="16">
        <v>30000</v>
      </c>
      <c r="E10" s="16"/>
      <c r="F10" s="16"/>
      <c r="G10" s="16">
        <f t="shared" si="0"/>
        <v>30000</v>
      </c>
      <c r="H10" s="16">
        <v>5000</v>
      </c>
      <c r="I10" s="16">
        <v>4500</v>
      </c>
      <c r="J10" s="16"/>
      <c r="K10" s="16"/>
      <c r="L10" s="16"/>
      <c r="M10" s="16">
        <f t="shared" si="1"/>
        <v>4500</v>
      </c>
      <c r="N10" s="16">
        <v>2000</v>
      </c>
      <c r="O10" s="16"/>
      <c r="P10" s="16"/>
      <c r="Q10" s="16"/>
      <c r="R10" s="16"/>
      <c r="S10" s="16">
        <f t="shared" si="2"/>
        <v>2000</v>
      </c>
      <c r="T10" s="16"/>
      <c r="U10" s="16"/>
      <c r="V10" s="16"/>
      <c r="W10" s="16">
        <f t="shared" si="3"/>
        <v>0</v>
      </c>
      <c r="X10" s="16">
        <f t="shared" si="4"/>
        <v>18500</v>
      </c>
      <c r="Y10" s="16">
        <f>X10+'1月'!Y10</f>
        <v>37000</v>
      </c>
      <c r="Z10" s="16">
        <f>MAX(Y10*{3,10,20,25,30,35,45}%-{0,2520,16920,31920,52920,85920,181920},0)</f>
        <v>1180</v>
      </c>
      <c r="AA10" s="16">
        <f>'1月'!Z10</f>
        <v>555</v>
      </c>
      <c r="AB10" s="16">
        <f t="shared" si="5"/>
        <v>625</v>
      </c>
    </row>
    <row r="11" ht="21.95" customHeight="1" spans="2:28">
      <c r="B11" s="9" t="s">
        <v>48</v>
      </c>
      <c r="D11" s="16">
        <v>30000</v>
      </c>
      <c r="E11" s="16"/>
      <c r="F11" s="16"/>
      <c r="G11" s="16">
        <f t="shared" si="0"/>
        <v>30000</v>
      </c>
      <c r="H11" s="16">
        <v>5000</v>
      </c>
      <c r="I11" s="16">
        <v>4500</v>
      </c>
      <c r="J11" s="16"/>
      <c r="K11" s="16"/>
      <c r="L11" s="16"/>
      <c r="M11" s="16">
        <f t="shared" si="1"/>
        <v>4500</v>
      </c>
      <c r="N11" s="16">
        <v>2000</v>
      </c>
      <c r="O11" s="16"/>
      <c r="P11" s="16"/>
      <c r="Q11" s="16"/>
      <c r="R11" s="16"/>
      <c r="S11" s="16">
        <f t="shared" si="2"/>
        <v>2000</v>
      </c>
      <c r="T11" s="16"/>
      <c r="U11" s="16"/>
      <c r="V11" s="16"/>
      <c r="W11" s="16">
        <f t="shared" si="3"/>
        <v>0</v>
      </c>
      <c r="X11" s="16">
        <f t="shared" si="4"/>
        <v>18500</v>
      </c>
      <c r="Y11" s="16">
        <f>X11+'1月'!Y11</f>
        <v>37000</v>
      </c>
      <c r="Z11" s="16">
        <f>MAX(Y11*{3,10,20,25,30,35,45}%-{0,2520,16920,31920,52920,85920,181920},0)</f>
        <v>1180</v>
      </c>
      <c r="AA11" s="16">
        <f>'1月'!Z11</f>
        <v>555</v>
      </c>
      <c r="AB11" s="16">
        <f t="shared" si="5"/>
        <v>625</v>
      </c>
    </row>
    <row r="12" ht="21.95" customHeight="1" spans="2:28">
      <c r="B12" s="9" t="s">
        <v>49</v>
      </c>
      <c r="D12" s="16">
        <v>30000</v>
      </c>
      <c r="E12" s="16"/>
      <c r="F12" s="16"/>
      <c r="G12" s="16">
        <f t="shared" si="0"/>
        <v>30000</v>
      </c>
      <c r="H12" s="16">
        <v>5000</v>
      </c>
      <c r="I12" s="16">
        <v>4500</v>
      </c>
      <c r="J12" s="16"/>
      <c r="K12" s="16"/>
      <c r="L12" s="16"/>
      <c r="M12" s="16">
        <f t="shared" si="1"/>
        <v>4500</v>
      </c>
      <c r="N12" s="16">
        <v>2000</v>
      </c>
      <c r="O12" s="16"/>
      <c r="P12" s="16"/>
      <c r="Q12" s="16"/>
      <c r="R12" s="16"/>
      <c r="S12" s="16">
        <f t="shared" si="2"/>
        <v>2000</v>
      </c>
      <c r="T12" s="16"/>
      <c r="U12" s="16"/>
      <c r="V12" s="16"/>
      <c r="W12" s="16">
        <f t="shared" si="3"/>
        <v>0</v>
      </c>
      <c r="X12" s="16">
        <f t="shared" si="4"/>
        <v>18500</v>
      </c>
      <c r="Y12" s="16">
        <f>X12+'1月'!Y12</f>
        <v>37000</v>
      </c>
      <c r="Z12" s="16">
        <f>MAX(Y12*{3,10,20,25,30,35,45}%-{0,2520,16920,31920,52920,85920,181920},0)</f>
        <v>1180</v>
      </c>
      <c r="AA12" s="16">
        <f>'1月'!Z12</f>
        <v>555</v>
      </c>
      <c r="AB12" s="16">
        <f t="shared" si="5"/>
        <v>625</v>
      </c>
    </row>
    <row r="13" ht="21.95" customHeight="1" spans="2:28">
      <c r="B13" s="9" t="s">
        <v>50</v>
      </c>
      <c r="D13" s="16">
        <v>30000</v>
      </c>
      <c r="E13" s="16"/>
      <c r="F13" s="16"/>
      <c r="G13" s="16">
        <f t="shared" si="0"/>
        <v>30000</v>
      </c>
      <c r="H13" s="16">
        <v>5000</v>
      </c>
      <c r="I13" s="16">
        <v>4500</v>
      </c>
      <c r="J13" s="16"/>
      <c r="K13" s="16"/>
      <c r="L13" s="16"/>
      <c r="M13" s="16">
        <f t="shared" si="1"/>
        <v>4500</v>
      </c>
      <c r="N13" s="16">
        <v>2000</v>
      </c>
      <c r="O13" s="16"/>
      <c r="P13" s="16"/>
      <c r="Q13" s="16"/>
      <c r="R13" s="16"/>
      <c r="S13" s="16">
        <f t="shared" si="2"/>
        <v>2000</v>
      </c>
      <c r="T13" s="16"/>
      <c r="U13" s="16"/>
      <c r="V13" s="16"/>
      <c r="W13" s="16">
        <f t="shared" si="3"/>
        <v>0</v>
      </c>
      <c r="X13" s="16">
        <f t="shared" si="4"/>
        <v>18500</v>
      </c>
      <c r="Y13" s="16">
        <f>X13+'1月'!Y13</f>
        <v>37000</v>
      </c>
      <c r="Z13" s="16">
        <f>MAX(Y13*{3,10,20,25,30,35,45}%-{0,2520,16920,31920,52920,85920,181920},0)</f>
        <v>1180</v>
      </c>
      <c r="AA13" s="16">
        <f>'1月'!Z13</f>
        <v>555</v>
      </c>
      <c r="AB13" s="16">
        <f t="shared" si="5"/>
        <v>625</v>
      </c>
    </row>
    <row r="14" ht="21.95" customHeight="1" spans="2:28">
      <c r="B14" s="9" t="s">
        <v>51</v>
      </c>
      <c r="D14" s="16">
        <v>30000</v>
      </c>
      <c r="E14" s="16"/>
      <c r="F14" s="16"/>
      <c r="G14" s="16">
        <f t="shared" si="0"/>
        <v>30000</v>
      </c>
      <c r="H14" s="16">
        <v>5000</v>
      </c>
      <c r="I14" s="16">
        <v>4500</v>
      </c>
      <c r="J14" s="16"/>
      <c r="K14" s="16"/>
      <c r="L14" s="16"/>
      <c r="M14" s="16">
        <f t="shared" si="1"/>
        <v>4500</v>
      </c>
      <c r="N14" s="16">
        <v>2000</v>
      </c>
      <c r="O14" s="16"/>
      <c r="P14" s="16"/>
      <c r="Q14" s="16"/>
      <c r="R14" s="16"/>
      <c r="S14" s="16">
        <f t="shared" si="2"/>
        <v>2000</v>
      </c>
      <c r="T14" s="16"/>
      <c r="U14" s="16"/>
      <c r="V14" s="16"/>
      <c r="W14" s="16">
        <f t="shared" si="3"/>
        <v>0</v>
      </c>
      <c r="X14" s="16">
        <f t="shared" si="4"/>
        <v>18500</v>
      </c>
      <c r="Y14" s="16">
        <f>X14+'1月'!Y14</f>
        <v>37000</v>
      </c>
      <c r="Z14" s="16">
        <f>MAX(Y14*{3,10,20,25,30,35,45}%-{0,2520,16920,31920,52920,85920,181920},0)</f>
        <v>1180</v>
      </c>
      <c r="AA14" s="16">
        <f>'1月'!Z14</f>
        <v>555</v>
      </c>
      <c r="AB14" s="16">
        <f t="shared" si="5"/>
        <v>625</v>
      </c>
    </row>
    <row r="15" ht="21.95" customHeight="1" spans="2:28">
      <c r="B15" s="9" t="s">
        <v>52</v>
      </c>
      <c r="D15" s="16">
        <v>30000</v>
      </c>
      <c r="E15" s="16"/>
      <c r="F15" s="16"/>
      <c r="G15" s="16">
        <f t="shared" si="0"/>
        <v>30000</v>
      </c>
      <c r="H15" s="16">
        <v>5000</v>
      </c>
      <c r="I15" s="16">
        <v>4500</v>
      </c>
      <c r="J15" s="16"/>
      <c r="K15" s="16"/>
      <c r="L15" s="16"/>
      <c r="M15" s="16">
        <f t="shared" si="1"/>
        <v>4500</v>
      </c>
      <c r="N15" s="16">
        <v>2000</v>
      </c>
      <c r="O15" s="16"/>
      <c r="P15" s="16"/>
      <c r="Q15" s="16"/>
      <c r="R15" s="16"/>
      <c r="S15" s="16">
        <f t="shared" si="2"/>
        <v>2000</v>
      </c>
      <c r="T15" s="16"/>
      <c r="U15" s="16"/>
      <c r="V15" s="16"/>
      <c r="W15" s="16">
        <f t="shared" si="3"/>
        <v>0</v>
      </c>
      <c r="X15" s="16">
        <f t="shared" si="4"/>
        <v>18500</v>
      </c>
      <c r="Y15" s="16">
        <f>X15+'1月'!Y15</f>
        <v>37000</v>
      </c>
      <c r="Z15" s="16">
        <f>MAX(Y15*{3,10,20,25,30,35,45}%-{0,2520,16920,31920,52920,85920,181920},0)</f>
        <v>1180</v>
      </c>
      <c r="AA15" s="16">
        <f>'1月'!Z15</f>
        <v>555</v>
      </c>
      <c r="AB15" s="16">
        <f t="shared" si="5"/>
        <v>625</v>
      </c>
    </row>
    <row r="16" ht="21.95" customHeight="1" spans="2:28">
      <c r="B16" s="9" t="s">
        <v>53</v>
      </c>
      <c r="D16" s="16">
        <v>30000</v>
      </c>
      <c r="E16" s="16"/>
      <c r="F16" s="16"/>
      <c r="G16" s="16">
        <f t="shared" si="0"/>
        <v>30000</v>
      </c>
      <c r="H16" s="16">
        <v>5000</v>
      </c>
      <c r="I16" s="16">
        <v>4500</v>
      </c>
      <c r="J16" s="16"/>
      <c r="K16" s="16"/>
      <c r="L16" s="16"/>
      <c r="M16" s="16">
        <f t="shared" si="1"/>
        <v>4500</v>
      </c>
      <c r="N16" s="16">
        <v>2000</v>
      </c>
      <c r="O16" s="16"/>
      <c r="P16" s="16"/>
      <c r="Q16" s="16"/>
      <c r="R16" s="16"/>
      <c r="S16" s="16">
        <f t="shared" si="2"/>
        <v>2000</v>
      </c>
      <c r="T16" s="16"/>
      <c r="U16" s="16"/>
      <c r="V16" s="16"/>
      <c r="W16" s="16">
        <f t="shared" si="3"/>
        <v>0</v>
      </c>
      <c r="X16" s="16">
        <f t="shared" si="4"/>
        <v>18500</v>
      </c>
      <c r="Y16" s="16">
        <f>X16+'1月'!Y16</f>
        <v>37000</v>
      </c>
      <c r="Z16" s="16">
        <f>MAX(Y16*{3,10,20,25,30,35,45}%-{0,2520,16920,31920,52920,85920,181920},0)</f>
        <v>1180</v>
      </c>
      <c r="AA16" s="16">
        <f>'1月'!Z16</f>
        <v>555</v>
      </c>
      <c r="AB16" s="16">
        <f t="shared" si="5"/>
        <v>625</v>
      </c>
    </row>
    <row r="17" ht="21.95" customHeight="1" spans="2:28">
      <c r="B17" s="17" t="s">
        <v>54</v>
      </c>
      <c r="C17" s="18"/>
      <c r="D17" s="19">
        <f>SUM(D5:D16)</f>
        <v>360000</v>
      </c>
      <c r="E17" s="19">
        <f t="shared" ref="E17:AB17" si="6">SUM(E5:E16)</f>
        <v>0</v>
      </c>
      <c r="F17" s="19">
        <f t="shared" si="6"/>
        <v>0</v>
      </c>
      <c r="G17" s="19">
        <f t="shared" si="6"/>
        <v>360000</v>
      </c>
      <c r="H17" s="19">
        <f t="shared" si="6"/>
        <v>60000</v>
      </c>
      <c r="I17" s="19">
        <f t="shared" si="6"/>
        <v>54000</v>
      </c>
      <c r="J17" s="19">
        <f t="shared" si="6"/>
        <v>0</v>
      </c>
      <c r="K17" s="19">
        <f t="shared" si="6"/>
        <v>0</v>
      </c>
      <c r="L17" s="19">
        <f t="shared" si="6"/>
        <v>0</v>
      </c>
      <c r="M17" s="19">
        <f t="shared" si="6"/>
        <v>54000</v>
      </c>
      <c r="N17" s="19">
        <f t="shared" si="6"/>
        <v>24000</v>
      </c>
      <c r="O17" s="19">
        <f t="shared" si="6"/>
        <v>0</v>
      </c>
      <c r="P17" s="19">
        <f t="shared" si="6"/>
        <v>0</v>
      </c>
      <c r="Q17" s="19">
        <f t="shared" si="6"/>
        <v>0</v>
      </c>
      <c r="R17" s="19">
        <f t="shared" si="6"/>
        <v>0</v>
      </c>
      <c r="S17" s="19">
        <f t="shared" si="6"/>
        <v>24000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>
        <f t="shared" si="6"/>
        <v>0</v>
      </c>
      <c r="X17" s="19">
        <f t="shared" si="6"/>
        <v>222000</v>
      </c>
      <c r="Y17" s="19">
        <f t="shared" si="6"/>
        <v>444000</v>
      </c>
      <c r="Z17" s="19">
        <f t="shared" si="6"/>
        <v>14160</v>
      </c>
      <c r="AA17" s="19">
        <f t="shared" si="6"/>
        <v>6660</v>
      </c>
      <c r="AB17" s="19">
        <f t="shared" si="6"/>
        <v>7500</v>
      </c>
    </row>
    <row r="18" ht="21.95" customHeight="1"/>
    <row r="19" s="13" customFormat="1" ht="18" customHeight="1" spans="2:3">
      <c r="B19" s="20"/>
      <c r="C19" s="20" t="s">
        <v>55</v>
      </c>
    </row>
    <row r="20" s="13" customFormat="1" ht="18" customHeight="1" spans="3:3">
      <c r="C20" s="13" t="s">
        <v>56</v>
      </c>
    </row>
    <row r="21" s="13" customFormat="1" ht="18" customHeight="1" spans="3:3">
      <c r="C21" s="13" t="s">
        <v>57</v>
      </c>
    </row>
    <row r="22" s="13" customFormat="1" ht="18" customHeight="1" spans="3:3">
      <c r="C22" s="13" t="s">
        <v>58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9"/>
  <sheetViews>
    <sheetView workbookViewId="0">
      <pane xSplit="2" ySplit="4" topLeftCell="C17" activePane="bottomRight" state="frozen"/>
      <selection/>
      <selection pane="topRight"/>
      <selection pane="bottomLeft"/>
      <selection pane="bottomRight" activeCell="E29" sqref="$A1:$XFD1048576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9.375" style="10" customWidth="1"/>
    <col min="5" max="5" width="8.375" style="10" customWidth="1"/>
    <col min="6" max="6" width="8.625" style="10" customWidth="1"/>
    <col min="7" max="7" width="10.125" style="10" customWidth="1"/>
    <col min="8" max="8" width="9.37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4" width="13.875" style="10" customWidth="1"/>
    <col min="25" max="25" width="17.25" style="10" customWidth="1"/>
    <col min="26" max="26" width="14.875" style="10" customWidth="1"/>
    <col min="27" max="27" width="13.125" style="10" customWidth="1"/>
    <col min="28" max="28" width="10.5" style="10" customWidth="1"/>
    <col min="29" max="16384" width="9" style="10"/>
  </cols>
  <sheetData>
    <row r="2" s="12" customFormat="1" ht="18.75" customHeight="1" spans="2:24">
      <c r="B2" s="12" t="s">
        <v>0</v>
      </c>
      <c r="C2" s="15" t="s">
        <v>1</v>
      </c>
      <c r="D2" s="12" t="s">
        <v>2</v>
      </c>
      <c r="H2" s="12" t="s">
        <v>3</v>
      </c>
      <c r="I2" s="12" t="s">
        <v>4</v>
      </c>
      <c r="N2" s="12" t="s">
        <v>5</v>
      </c>
      <c r="T2" s="12" t="s">
        <v>6</v>
      </c>
      <c r="X2" s="12" t="s">
        <v>7</v>
      </c>
    </row>
    <row r="3" s="12" customFormat="1" ht="22.5" spans="3:28">
      <c r="C3" s="15"/>
      <c r="D3" s="12" t="s">
        <v>8</v>
      </c>
      <c r="E3" s="12" t="s">
        <v>9</v>
      </c>
      <c r="F3" s="12" t="s">
        <v>10</v>
      </c>
      <c r="G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</row>
    <row r="4" s="12" customFormat="1" ht="22.5" spans="2:28">
      <c r="B4" s="12">
        <v>1</v>
      </c>
      <c r="C4" s="15" t="s">
        <v>32</v>
      </c>
      <c r="D4" s="12">
        <v>3</v>
      </c>
      <c r="E4" s="12">
        <v>4</v>
      </c>
      <c r="F4" s="12">
        <v>5</v>
      </c>
      <c r="G4" s="12" t="s">
        <v>33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 t="s">
        <v>34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 t="s">
        <v>35</v>
      </c>
      <c r="T4" s="12">
        <v>19</v>
      </c>
      <c r="U4" s="12">
        <v>20</v>
      </c>
      <c r="V4" s="12">
        <v>21</v>
      </c>
      <c r="W4" s="12" t="s">
        <v>36</v>
      </c>
      <c r="X4" s="12" t="s">
        <v>37</v>
      </c>
      <c r="Y4" s="21" t="s">
        <v>38</v>
      </c>
      <c r="Z4" s="12" t="s">
        <v>39</v>
      </c>
      <c r="AA4" s="21" t="s">
        <v>40</v>
      </c>
      <c r="AB4" s="12" t="s">
        <v>41</v>
      </c>
    </row>
    <row r="5" ht="21.95" customHeight="1" spans="2:28">
      <c r="B5" s="9" t="s">
        <v>42</v>
      </c>
      <c r="D5" s="16">
        <v>30000</v>
      </c>
      <c r="E5" s="16"/>
      <c r="F5" s="16"/>
      <c r="G5" s="16">
        <f>SUM(D5:F5)</f>
        <v>30000</v>
      </c>
      <c r="H5" s="16">
        <v>5000</v>
      </c>
      <c r="I5" s="16">
        <v>4500</v>
      </c>
      <c r="J5" s="16"/>
      <c r="K5" s="16"/>
      <c r="L5" s="16"/>
      <c r="M5" s="16">
        <f>SUM(I5:L5)</f>
        <v>4500</v>
      </c>
      <c r="N5" s="16">
        <v>2000</v>
      </c>
      <c r="O5" s="16"/>
      <c r="P5" s="16"/>
      <c r="Q5" s="16"/>
      <c r="R5" s="16"/>
      <c r="S5" s="16">
        <f>SUM(N5:R5)</f>
        <v>2000</v>
      </c>
      <c r="T5" s="16"/>
      <c r="U5" s="16"/>
      <c r="V5" s="16"/>
      <c r="W5" s="16">
        <f>SUM(T5:V5)</f>
        <v>0</v>
      </c>
      <c r="X5" s="16">
        <f>G5-H5-M5-S5-W5</f>
        <v>18500</v>
      </c>
      <c r="Y5" s="16">
        <f>X5+'2月'!Y5</f>
        <v>55500</v>
      </c>
      <c r="Z5" s="16">
        <f>MAX(Y5*{3,10,20,25,30,35,45}%-{0,2520,16920,31920,52920,85920,181920},0)</f>
        <v>3030</v>
      </c>
      <c r="AA5" s="16">
        <f>'2月'!Z5</f>
        <v>1180</v>
      </c>
      <c r="AB5" s="16">
        <f>Z5-AA5</f>
        <v>1850</v>
      </c>
    </row>
    <row r="6" ht="21.95" customHeight="1" spans="2:28">
      <c r="B6" s="9" t="s">
        <v>43</v>
      </c>
      <c r="D6" s="16">
        <v>30000</v>
      </c>
      <c r="E6" s="16"/>
      <c r="F6" s="16"/>
      <c r="G6" s="16">
        <f t="shared" ref="G6:G16" si="0">SUM(D6:F6)</f>
        <v>30000</v>
      </c>
      <c r="H6" s="16">
        <v>5000</v>
      </c>
      <c r="I6" s="16">
        <v>4500</v>
      </c>
      <c r="J6" s="16"/>
      <c r="K6" s="16"/>
      <c r="L6" s="16"/>
      <c r="M6" s="16">
        <f t="shared" ref="M6:M16" si="1">SUM(I6:L6)</f>
        <v>4500</v>
      </c>
      <c r="N6" s="16">
        <v>2000</v>
      </c>
      <c r="O6" s="16"/>
      <c r="P6" s="16"/>
      <c r="Q6" s="16"/>
      <c r="R6" s="16"/>
      <c r="S6" s="16">
        <f t="shared" ref="S6:S16" si="2">SUM(N6:R6)</f>
        <v>2000</v>
      </c>
      <c r="T6" s="16"/>
      <c r="U6" s="16"/>
      <c r="V6" s="16"/>
      <c r="W6" s="16">
        <f t="shared" ref="W6:W16" si="3">SUM(T6:V6)</f>
        <v>0</v>
      </c>
      <c r="X6" s="16">
        <f t="shared" ref="X6:X16" si="4">G6-H6-M6-S6-W6</f>
        <v>18500</v>
      </c>
      <c r="Y6" s="16">
        <f>X6+'2月'!Y6</f>
        <v>55500</v>
      </c>
      <c r="Z6" s="16">
        <f>MAX(Y6*{3,10,20,25,30,35,45}%-{0,2520,16920,31920,52920,85920,181920},0)</f>
        <v>3030</v>
      </c>
      <c r="AA6" s="16">
        <f>'2月'!Z6</f>
        <v>1180</v>
      </c>
      <c r="AB6" s="16">
        <f t="shared" ref="AB6:AB16" si="5">Z6-AA6</f>
        <v>1850</v>
      </c>
    </row>
    <row r="7" ht="21.95" customHeight="1" spans="2:28">
      <c r="B7" s="9" t="s">
        <v>44</v>
      </c>
      <c r="D7" s="16">
        <v>30000</v>
      </c>
      <c r="E7" s="16"/>
      <c r="F7" s="16"/>
      <c r="G7" s="16">
        <f t="shared" si="0"/>
        <v>30000</v>
      </c>
      <c r="H7" s="16">
        <v>5000</v>
      </c>
      <c r="I7" s="16">
        <v>4500</v>
      </c>
      <c r="J7" s="16"/>
      <c r="K7" s="16"/>
      <c r="L7" s="16"/>
      <c r="M7" s="16">
        <f t="shared" si="1"/>
        <v>4500</v>
      </c>
      <c r="N7" s="16">
        <v>2000</v>
      </c>
      <c r="O7" s="16"/>
      <c r="P7" s="16"/>
      <c r="Q7" s="16"/>
      <c r="R7" s="16"/>
      <c r="S7" s="16">
        <f t="shared" si="2"/>
        <v>2000</v>
      </c>
      <c r="T7" s="16"/>
      <c r="U7" s="16"/>
      <c r="V7" s="16"/>
      <c r="W7" s="16">
        <f t="shared" si="3"/>
        <v>0</v>
      </c>
      <c r="X7" s="16">
        <f t="shared" si="4"/>
        <v>18500</v>
      </c>
      <c r="Y7" s="16">
        <f>X7+'2月'!Y7</f>
        <v>55500</v>
      </c>
      <c r="Z7" s="16">
        <f>MAX(Y7*{3,10,20,25,30,35,45}%-{0,2520,16920,31920,52920,85920,181920},0)</f>
        <v>3030</v>
      </c>
      <c r="AA7" s="16">
        <f>'2月'!Z7</f>
        <v>1180</v>
      </c>
      <c r="AB7" s="16">
        <f t="shared" si="5"/>
        <v>1850</v>
      </c>
    </row>
    <row r="8" ht="21.95" customHeight="1" spans="2:28">
      <c r="B8" s="9" t="s">
        <v>45</v>
      </c>
      <c r="D8" s="16">
        <v>30000</v>
      </c>
      <c r="E8" s="16"/>
      <c r="F8" s="16"/>
      <c r="G8" s="16">
        <f t="shared" si="0"/>
        <v>30000</v>
      </c>
      <c r="H8" s="16">
        <v>5000</v>
      </c>
      <c r="I8" s="16">
        <v>4500</v>
      </c>
      <c r="J8" s="16"/>
      <c r="K8" s="16"/>
      <c r="L8" s="16"/>
      <c r="M8" s="16">
        <f t="shared" si="1"/>
        <v>4500</v>
      </c>
      <c r="N8" s="16">
        <v>2000</v>
      </c>
      <c r="O8" s="16"/>
      <c r="P8" s="16"/>
      <c r="Q8" s="16"/>
      <c r="R8" s="16"/>
      <c r="S8" s="16">
        <f t="shared" si="2"/>
        <v>2000</v>
      </c>
      <c r="T8" s="16"/>
      <c r="U8" s="16"/>
      <c r="V8" s="16"/>
      <c r="W8" s="16">
        <f t="shared" si="3"/>
        <v>0</v>
      </c>
      <c r="X8" s="16">
        <f t="shared" si="4"/>
        <v>18500</v>
      </c>
      <c r="Y8" s="16">
        <f>X8+'2月'!Y8</f>
        <v>55500</v>
      </c>
      <c r="Z8" s="16">
        <f>MAX(Y8*{3,10,20,25,30,35,45}%-{0,2520,16920,31920,52920,85920,181920},0)</f>
        <v>3030</v>
      </c>
      <c r="AA8" s="16">
        <f>'2月'!Z8</f>
        <v>1180</v>
      </c>
      <c r="AB8" s="16">
        <f t="shared" si="5"/>
        <v>1850</v>
      </c>
    </row>
    <row r="9" ht="21.95" customHeight="1" spans="2:28">
      <c r="B9" s="9" t="s">
        <v>46</v>
      </c>
      <c r="D9" s="16">
        <v>30000</v>
      </c>
      <c r="E9" s="16"/>
      <c r="F9" s="16"/>
      <c r="G9" s="16">
        <f t="shared" si="0"/>
        <v>30000</v>
      </c>
      <c r="H9" s="16">
        <v>5000</v>
      </c>
      <c r="I9" s="16">
        <v>4500</v>
      </c>
      <c r="J9" s="16"/>
      <c r="K9" s="16"/>
      <c r="L9" s="16"/>
      <c r="M9" s="16">
        <f t="shared" si="1"/>
        <v>4500</v>
      </c>
      <c r="N9" s="16">
        <v>2000</v>
      </c>
      <c r="O9" s="16"/>
      <c r="P9" s="16"/>
      <c r="Q9" s="16"/>
      <c r="R9" s="16"/>
      <c r="S9" s="16">
        <f t="shared" si="2"/>
        <v>2000</v>
      </c>
      <c r="T9" s="16"/>
      <c r="U9" s="16"/>
      <c r="V9" s="16"/>
      <c r="W9" s="16">
        <f t="shared" si="3"/>
        <v>0</v>
      </c>
      <c r="X9" s="16">
        <f t="shared" si="4"/>
        <v>18500</v>
      </c>
      <c r="Y9" s="16">
        <f>X9+'2月'!Y9</f>
        <v>55500</v>
      </c>
      <c r="Z9" s="16">
        <f>MAX(Y9*{3,10,20,25,30,35,45}%-{0,2520,16920,31920,52920,85920,181920},0)</f>
        <v>3030</v>
      </c>
      <c r="AA9" s="16">
        <f>'2月'!Z9</f>
        <v>1180</v>
      </c>
      <c r="AB9" s="16">
        <f t="shared" si="5"/>
        <v>1850</v>
      </c>
    </row>
    <row r="10" ht="21.95" customHeight="1" spans="2:28">
      <c r="B10" s="9" t="s">
        <v>47</v>
      </c>
      <c r="D10" s="16">
        <v>30000</v>
      </c>
      <c r="E10" s="16"/>
      <c r="F10" s="16"/>
      <c r="G10" s="16">
        <f t="shared" si="0"/>
        <v>30000</v>
      </c>
      <c r="H10" s="16">
        <v>5000</v>
      </c>
      <c r="I10" s="16">
        <v>4500</v>
      </c>
      <c r="J10" s="16"/>
      <c r="K10" s="16"/>
      <c r="L10" s="16"/>
      <c r="M10" s="16">
        <f t="shared" si="1"/>
        <v>4500</v>
      </c>
      <c r="N10" s="16">
        <v>2000</v>
      </c>
      <c r="O10" s="16"/>
      <c r="P10" s="16"/>
      <c r="Q10" s="16"/>
      <c r="R10" s="16"/>
      <c r="S10" s="16">
        <f t="shared" si="2"/>
        <v>2000</v>
      </c>
      <c r="T10" s="16"/>
      <c r="U10" s="16"/>
      <c r="V10" s="16"/>
      <c r="W10" s="16">
        <f t="shared" si="3"/>
        <v>0</v>
      </c>
      <c r="X10" s="16">
        <f t="shared" si="4"/>
        <v>18500</v>
      </c>
      <c r="Y10" s="16">
        <f>X10+'2月'!Y10</f>
        <v>55500</v>
      </c>
      <c r="Z10" s="16">
        <f>MAX(Y10*{3,10,20,25,30,35,45}%-{0,2520,16920,31920,52920,85920,181920},0)</f>
        <v>3030</v>
      </c>
      <c r="AA10" s="16">
        <f>'2月'!Z10</f>
        <v>1180</v>
      </c>
      <c r="AB10" s="16">
        <f t="shared" si="5"/>
        <v>1850</v>
      </c>
    </row>
    <row r="11" ht="21.95" customHeight="1" spans="2:28">
      <c r="B11" s="9" t="s">
        <v>48</v>
      </c>
      <c r="D11" s="16">
        <v>30000</v>
      </c>
      <c r="E11" s="16"/>
      <c r="F11" s="16"/>
      <c r="G11" s="16">
        <f t="shared" si="0"/>
        <v>30000</v>
      </c>
      <c r="H11" s="16">
        <v>5000</v>
      </c>
      <c r="I11" s="16">
        <v>4500</v>
      </c>
      <c r="J11" s="16"/>
      <c r="K11" s="16"/>
      <c r="L11" s="16"/>
      <c r="M11" s="16">
        <f t="shared" si="1"/>
        <v>4500</v>
      </c>
      <c r="N11" s="16">
        <v>2000</v>
      </c>
      <c r="O11" s="16"/>
      <c r="P11" s="16"/>
      <c r="Q11" s="16"/>
      <c r="R11" s="16"/>
      <c r="S11" s="16">
        <f t="shared" si="2"/>
        <v>2000</v>
      </c>
      <c r="T11" s="16"/>
      <c r="U11" s="16"/>
      <c r="V11" s="16"/>
      <c r="W11" s="16">
        <f t="shared" si="3"/>
        <v>0</v>
      </c>
      <c r="X11" s="16">
        <f t="shared" si="4"/>
        <v>18500</v>
      </c>
      <c r="Y11" s="16">
        <f>X11+'2月'!Y11</f>
        <v>55500</v>
      </c>
      <c r="Z11" s="16">
        <f>MAX(Y11*{3,10,20,25,30,35,45}%-{0,2520,16920,31920,52920,85920,181920},0)</f>
        <v>3030</v>
      </c>
      <c r="AA11" s="16">
        <f>'2月'!Z11</f>
        <v>1180</v>
      </c>
      <c r="AB11" s="16">
        <f t="shared" si="5"/>
        <v>1850</v>
      </c>
    </row>
    <row r="12" ht="21.95" customHeight="1" spans="2:28">
      <c r="B12" s="9" t="s">
        <v>49</v>
      </c>
      <c r="D12" s="16">
        <v>30000</v>
      </c>
      <c r="E12" s="16"/>
      <c r="F12" s="16"/>
      <c r="G12" s="16">
        <f t="shared" si="0"/>
        <v>30000</v>
      </c>
      <c r="H12" s="16">
        <v>5000</v>
      </c>
      <c r="I12" s="16">
        <v>4500</v>
      </c>
      <c r="J12" s="16"/>
      <c r="K12" s="16"/>
      <c r="L12" s="16"/>
      <c r="M12" s="16">
        <f t="shared" si="1"/>
        <v>4500</v>
      </c>
      <c r="N12" s="16">
        <v>2000</v>
      </c>
      <c r="O12" s="16"/>
      <c r="P12" s="16"/>
      <c r="Q12" s="16"/>
      <c r="R12" s="16"/>
      <c r="S12" s="16">
        <f t="shared" si="2"/>
        <v>2000</v>
      </c>
      <c r="T12" s="16"/>
      <c r="U12" s="16"/>
      <c r="V12" s="16"/>
      <c r="W12" s="16">
        <f t="shared" si="3"/>
        <v>0</v>
      </c>
      <c r="X12" s="16">
        <f t="shared" si="4"/>
        <v>18500</v>
      </c>
      <c r="Y12" s="16">
        <f>X12+'2月'!Y12</f>
        <v>55500</v>
      </c>
      <c r="Z12" s="16">
        <f>MAX(Y12*{3,10,20,25,30,35,45}%-{0,2520,16920,31920,52920,85920,181920},0)</f>
        <v>3030</v>
      </c>
      <c r="AA12" s="16">
        <f>'2月'!Z12</f>
        <v>1180</v>
      </c>
      <c r="AB12" s="16">
        <f t="shared" si="5"/>
        <v>1850</v>
      </c>
    </row>
    <row r="13" ht="21.95" customHeight="1" spans="2:28">
      <c r="B13" s="9" t="s">
        <v>50</v>
      </c>
      <c r="D13" s="16">
        <v>30000</v>
      </c>
      <c r="E13" s="16"/>
      <c r="F13" s="16"/>
      <c r="G13" s="16">
        <f t="shared" si="0"/>
        <v>30000</v>
      </c>
      <c r="H13" s="16">
        <v>5000</v>
      </c>
      <c r="I13" s="16">
        <v>4500</v>
      </c>
      <c r="J13" s="16"/>
      <c r="K13" s="16"/>
      <c r="L13" s="16"/>
      <c r="M13" s="16">
        <f t="shared" si="1"/>
        <v>4500</v>
      </c>
      <c r="N13" s="16">
        <v>2000</v>
      </c>
      <c r="O13" s="16"/>
      <c r="P13" s="16"/>
      <c r="Q13" s="16"/>
      <c r="R13" s="16"/>
      <c r="S13" s="16">
        <f t="shared" si="2"/>
        <v>2000</v>
      </c>
      <c r="T13" s="16"/>
      <c r="U13" s="16"/>
      <c r="V13" s="16"/>
      <c r="W13" s="16">
        <f t="shared" si="3"/>
        <v>0</v>
      </c>
      <c r="X13" s="16">
        <f t="shared" si="4"/>
        <v>18500</v>
      </c>
      <c r="Y13" s="16">
        <f>X13+'2月'!Y13</f>
        <v>55500</v>
      </c>
      <c r="Z13" s="16">
        <f>MAX(Y13*{3,10,20,25,30,35,45}%-{0,2520,16920,31920,52920,85920,181920},0)</f>
        <v>3030</v>
      </c>
      <c r="AA13" s="16">
        <f>'2月'!Z13</f>
        <v>1180</v>
      </c>
      <c r="AB13" s="16">
        <f t="shared" si="5"/>
        <v>1850</v>
      </c>
    </row>
    <row r="14" ht="21.95" customHeight="1" spans="2:28">
      <c r="B14" s="9" t="s">
        <v>51</v>
      </c>
      <c r="D14" s="16">
        <v>30000</v>
      </c>
      <c r="E14" s="16"/>
      <c r="F14" s="16"/>
      <c r="G14" s="16">
        <f t="shared" si="0"/>
        <v>30000</v>
      </c>
      <c r="H14" s="16">
        <v>5000</v>
      </c>
      <c r="I14" s="16">
        <v>4500</v>
      </c>
      <c r="J14" s="16"/>
      <c r="K14" s="16"/>
      <c r="L14" s="16"/>
      <c r="M14" s="16">
        <f t="shared" si="1"/>
        <v>4500</v>
      </c>
      <c r="N14" s="16">
        <v>2000</v>
      </c>
      <c r="O14" s="16"/>
      <c r="P14" s="16"/>
      <c r="Q14" s="16"/>
      <c r="R14" s="16"/>
      <c r="S14" s="16">
        <f t="shared" si="2"/>
        <v>2000</v>
      </c>
      <c r="T14" s="16"/>
      <c r="U14" s="16"/>
      <c r="V14" s="16"/>
      <c r="W14" s="16">
        <f t="shared" si="3"/>
        <v>0</v>
      </c>
      <c r="X14" s="16">
        <f t="shared" si="4"/>
        <v>18500</v>
      </c>
      <c r="Y14" s="16">
        <f>X14+'2月'!Y14</f>
        <v>55500</v>
      </c>
      <c r="Z14" s="16">
        <f>MAX(Y14*{3,10,20,25,30,35,45}%-{0,2520,16920,31920,52920,85920,181920},0)</f>
        <v>3030</v>
      </c>
      <c r="AA14" s="16">
        <f>'2月'!Z14</f>
        <v>1180</v>
      </c>
      <c r="AB14" s="16">
        <f t="shared" si="5"/>
        <v>1850</v>
      </c>
    </row>
    <row r="15" ht="21.95" customHeight="1" spans="2:28">
      <c r="B15" s="9" t="s">
        <v>52</v>
      </c>
      <c r="D15" s="16">
        <v>30000</v>
      </c>
      <c r="E15" s="16"/>
      <c r="F15" s="16"/>
      <c r="G15" s="16">
        <f t="shared" si="0"/>
        <v>30000</v>
      </c>
      <c r="H15" s="16">
        <v>5000</v>
      </c>
      <c r="I15" s="16">
        <v>4500</v>
      </c>
      <c r="J15" s="16"/>
      <c r="K15" s="16"/>
      <c r="L15" s="16"/>
      <c r="M15" s="16">
        <f t="shared" si="1"/>
        <v>4500</v>
      </c>
      <c r="N15" s="16">
        <v>2000</v>
      </c>
      <c r="O15" s="16"/>
      <c r="P15" s="16"/>
      <c r="Q15" s="16"/>
      <c r="R15" s="16"/>
      <c r="S15" s="16">
        <f t="shared" si="2"/>
        <v>2000</v>
      </c>
      <c r="T15" s="16"/>
      <c r="U15" s="16"/>
      <c r="V15" s="16"/>
      <c r="W15" s="16">
        <f t="shared" si="3"/>
        <v>0</v>
      </c>
      <c r="X15" s="16">
        <f t="shared" si="4"/>
        <v>18500</v>
      </c>
      <c r="Y15" s="16">
        <f>X15+'2月'!Y15</f>
        <v>55500</v>
      </c>
      <c r="Z15" s="16">
        <f>MAX(Y15*{3,10,20,25,30,35,45}%-{0,2520,16920,31920,52920,85920,181920},0)</f>
        <v>3030</v>
      </c>
      <c r="AA15" s="16">
        <f>'2月'!Z15</f>
        <v>1180</v>
      </c>
      <c r="AB15" s="16">
        <f t="shared" si="5"/>
        <v>1850</v>
      </c>
    </row>
    <row r="16" ht="21.95" customHeight="1" spans="2:28">
      <c r="B16" s="9" t="s">
        <v>53</v>
      </c>
      <c r="D16" s="16">
        <v>30000</v>
      </c>
      <c r="E16" s="16"/>
      <c r="F16" s="16"/>
      <c r="G16" s="16">
        <f t="shared" si="0"/>
        <v>30000</v>
      </c>
      <c r="H16" s="16">
        <v>5000</v>
      </c>
      <c r="I16" s="16">
        <v>4500</v>
      </c>
      <c r="J16" s="16"/>
      <c r="K16" s="16"/>
      <c r="L16" s="16"/>
      <c r="M16" s="16">
        <f t="shared" si="1"/>
        <v>4500</v>
      </c>
      <c r="N16" s="16">
        <v>2000</v>
      </c>
      <c r="O16" s="16"/>
      <c r="P16" s="16"/>
      <c r="Q16" s="16"/>
      <c r="R16" s="16"/>
      <c r="S16" s="16">
        <f t="shared" si="2"/>
        <v>2000</v>
      </c>
      <c r="T16" s="16"/>
      <c r="U16" s="16"/>
      <c r="V16" s="16"/>
      <c r="W16" s="16">
        <f t="shared" si="3"/>
        <v>0</v>
      </c>
      <c r="X16" s="16">
        <f t="shared" si="4"/>
        <v>18500</v>
      </c>
      <c r="Y16" s="16">
        <f>X16+'2月'!Y16</f>
        <v>55500</v>
      </c>
      <c r="Z16" s="16">
        <f>MAX(Y16*{3,10,20,25,30,35,45}%-{0,2520,16920,31920,52920,85920,181920},0)</f>
        <v>3030</v>
      </c>
      <c r="AA16" s="16">
        <f>'2月'!Z16</f>
        <v>1180</v>
      </c>
      <c r="AB16" s="16">
        <f t="shared" si="5"/>
        <v>1850</v>
      </c>
    </row>
    <row r="17" ht="21.95" customHeight="1" spans="2:28">
      <c r="B17" s="17" t="s">
        <v>54</v>
      </c>
      <c r="C17" s="18"/>
      <c r="D17" s="19">
        <f>SUM(D5:D16)</f>
        <v>360000</v>
      </c>
      <c r="E17" s="19">
        <f t="shared" ref="E17:AB17" si="6">SUM(E5:E16)</f>
        <v>0</v>
      </c>
      <c r="F17" s="19">
        <f t="shared" si="6"/>
        <v>0</v>
      </c>
      <c r="G17" s="19">
        <f t="shared" si="6"/>
        <v>360000</v>
      </c>
      <c r="H17" s="19">
        <f t="shared" si="6"/>
        <v>60000</v>
      </c>
      <c r="I17" s="19">
        <f t="shared" si="6"/>
        <v>54000</v>
      </c>
      <c r="J17" s="19">
        <f t="shared" si="6"/>
        <v>0</v>
      </c>
      <c r="K17" s="19">
        <f t="shared" si="6"/>
        <v>0</v>
      </c>
      <c r="L17" s="19">
        <f t="shared" si="6"/>
        <v>0</v>
      </c>
      <c r="M17" s="19">
        <f t="shared" si="6"/>
        <v>54000</v>
      </c>
      <c r="N17" s="19">
        <f t="shared" si="6"/>
        <v>24000</v>
      </c>
      <c r="O17" s="19">
        <f t="shared" si="6"/>
        <v>0</v>
      </c>
      <c r="P17" s="19">
        <f t="shared" si="6"/>
        <v>0</v>
      </c>
      <c r="Q17" s="19">
        <f t="shared" si="6"/>
        <v>0</v>
      </c>
      <c r="R17" s="19">
        <f t="shared" si="6"/>
        <v>0</v>
      </c>
      <c r="S17" s="19">
        <f t="shared" si="6"/>
        <v>24000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>
        <f t="shared" si="6"/>
        <v>0</v>
      </c>
      <c r="X17" s="19">
        <f t="shared" si="6"/>
        <v>222000</v>
      </c>
      <c r="Y17" s="19">
        <f t="shared" si="6"/>
        <v>666000</v>
      </c>
      <c r="Z17" s="19">
        <f t="shared" si="6"/>
        <v>36360</v>
      </c>
      <c r="AA17" s="19">
        <f t="shared" si="6"/>
        <v>14160</v>
      </c>
      <c r="AB17" s="19">
        <f t="shared" si="6"/>
        <v>22200</v>
      </c>
    </row>
    <row r="18" ht="21.95" customHeight="1"/>
    <row r="19" s="13" customFormat="1" ht="18" customHeight="1" spans="2:3">
      <c r="B19" s="20"/>
      <c r="C19" s="20" t="s">
        <v>55</v>
      </c>
    </row>
    <row r="20" s="13" customFormat="1" ht="18" customHeight="1" spans="3:3">
      <c r="C20" s="13" t="s">
        <v>56</v>
      </c>
    </row>
    <row r="21" s="13" customFormat="1" ht="18" customHeight="1" spans="3:3">
      <c r="C21" s="13" t="s">
        <v>57</v>
      </c>
    </row>
    <row r="22" s="13" customFormat="1" ht="18" customHeight="1" spans="3:3">
      <c r="C22" s="13" t="s">
        <v>58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9"/>
  <sheetViews>
    <sheetView topLeftCell="A13" workbookViewId="0">
      <selection activeCell="D25" sqref="$A1:$XFD1048576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9.375" style="10" customWidth="1"/>
    <col min="5" max="5" width="8.375" style="10" customWidth="1"/>
    <col min="6" max="6" width="8.625" style="10" customWidth="1"/>
    <col min="7" max="7" width="10.125" style="10" customWidth="1"/>
    <col min="8" max="8" width="9.37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4" width="13.875" style="10" customWidth="1"/>
    <col min="25" max="25" width="17.25" style="10" customWidth="1"/>
    <col min="26" max="26" width="14.875" style="10" customWidth="1"/>
    <col min="27" max="27" width="13.125" style="10" customWidth="1"/>
    <col min="28" max="28" width="10.5" style="10" customWidth="1"/>
    <col min="29" max="16384" width="9" style="10"/>
  </cols>
  <sheetData>
    <row r="2" s="12" customFormat="1" ht="18.75" customHeight="1" spans="2:24">
      <c r="B2" s="12" t="s">
        <v>0</v>
      </c>
      <c r="C2" s="15" t="s">
        <v>1</v>
      </c>
      <c r="D2" s="12" t="s">
        <v>2</v>
      </c>
      <c r="H2" s="12" t="s">
        <v>3</v>
      </c>
      <c r="I2" s="12" t="s">
        <v>4</v>
      </c>
      <c r="N2" s="12" t="s">
        <v>5</v>
      </c>
      <c r="T2" s="12" t="s">
        <v>6</v>
      </c>
      <c r="X2" s="12" t="s">
        <v>7</v>
      </c>
    </row>
    <row r="3" s="12" customFormat="1" ht="22.5" spans="3:28">
      <c r="C3" s="15"/>
      <c r="D3" s="12" t="s">
        <v>8</v>
      </c>
      <c r="E3" s="12" t="s">
        <v>9</v>
      </c>
      <c r="F3" s="12" t="s">
        <v>10</v>
      </c>
      <c r="G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</row>
    <row r="4" s="12" customFormat="1" ht="22.5" spans="2:28">
      <c r="B4" s="12">
        <v>1</v>
      </c>
      <c r="C4" s="15" t="s">
        <v>32</v>
      </c>
      <c r="D4" s="12">
        <v>3</v>
      </c>
      <c r="E4" s="12">
        <v>4</v>
      </c>
      <c r="F4" s="12">
        <v>5</v>
      </c>
      <c r="G4" s="12" t="s">
        <v>33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 t="s">
        <v>34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 t="s">
        <v>35</v>
      </c>
      <c r="T4" s="12">
        <v>19</v>
      </c>
      <c r="U4" s="12">
        <v>20</v>
      </c>
      <c r="V4" s="12">
        <v>21</v>
      </c>
      <c r="W4" s="12" t="s">
        <v>36</v>
      </c>
      <c r="X4" s="12" t="s">
        <v>37</v>
      </c>
      <c r="Y4" s="21" t="s">
        <v>38</v>
      </c>
      <c r="Z4" s="12" t="s">
        <v>39</v>
      </c>
      <c r="AA4" s="21" t="s">
        <v>40</v>
      </c>
      <c r="AB4" s="12" t="s">
        <v>41</v>
      </c>
    </row>
    <row r="5" ht="21.95" customHeight="1" spans="2:28">
      <c r="B5" s="9" t="s">
        <v>42</v>
      </c>
      <c r="D5" s="16">
        <v>30000</v>
      </c>
      <c r="E5" s="16"/>
      <c r="F5" s="16"/>
      <c r="G5" s="16">
        <f>SUM(D5:F5)</f>
        <v>30000</v>
      </c>
      <c r="H5" s="16">
        <v>5000</v>
      </c>
      <c r="I5" s="16">
        <v>4500</v>
      </c>
      <c r="J5" s="16"/>
      <c r="K5" s="16"/>
      <c r="L5" s="16"/>
      <c r="M5" s="16">
        <f>SUM(I5:L5)</f>
        <v>4500</v>
      </c>
      <c r="N5" s="16">
        <v>2000</v>
      </c>
      <c r="O5" s="16"/>
      <c r="P5" s="16"/>
      <c r="Q5" s="16"/>
      <c r="R5" s="16"/>
      <c r="S5" s="16">
        <f>SUM(N5:R5)</f>
        <v>2000</v>
      </c>
      <c r="T5" s="16"/>
      <c r="U5" s="16"/>
      <c r="V5" s="16"/>
      <c r="W5" s="16">
        <f>SUM(T5:V5)</f>
        <v>0</v>
      </c>
      <c r="X5" s="16">
        <f>G5-H5-M5-S5-W5</f>
        <v>18500</v>
      </c>
      <c r="Y5" s="16">
        <f>X5+'3月'!Y5</f>
        <v>74000</v>
      </c>
      <c r="Z5" s="16">
        <f>MAX(Y5*{3,10,20,25,30,35,45}%-{0,2520,16920,31920,52920,85920,181920},0)</f>
        <v>4880</v>
      </c>
      <c r="AA5" s="16">
        <f>'3月'!Z5</f>
        <v>3030</v>
      </c>
      <c r="AB5" s="16">
        <f>Z5-AA5</f>
        <v>1850</v>
      </c>
    </row>
    <row r="6" ht="21.95" customHeight="1" spans="2:28">
      <c r="B6" s="9" t="s">
        <v>43</v>
      </c>
      <c r="D6" s="16">
        <v>30000</v>
      </c>
      <c r="E6" s="16"/>
      <c r="F6" s="16"/>
      <c r="G6" s="16">
        <f t="shared" ref="G6:G16" si="0">SUM(D6:F6)</f>
        <v>30000</v>
      </c>
      <c r="H6" s="16">
        <v>5000</v>
      </c>
      <c r="I6" s="16">
        <v>4500</v>
      </c>
      <c r="J6" s="16"/>
      <c r="K6" s="16"/>
      <c r="L6" s="16"/>
      <c r="M6" s="16">
        <f t="shared" ref="M6:M16" si="1">SUM(I6:L6)</f>
        <v>4500</v>
      </c>
      <c r="N6" s="16">
        <v>2000</v>
      </c>
      <c r="O6" s="16"/>
      <c r="P6" s="16"/>
      <c r="Q6" s="16"/>
      <c r="R6" s="16"/>
      <c r="S6" s="16">
        <f t="shared" ref="S6:S16" si="2">SUM(N6:R6)</f>
        <v>2000</v>
      </c>
      <c r="T6" s="16"/>
      <c r="U6" s="16"/>
      <c r="V6" s="16"/>
      <c r="W6" s="16">
        <f t="shared" ref="W6:W16" si="3">SUM(T6:V6)</f>
        <v>0</v>
      </c>
      <c r="X6" s="16">
        <f t="shared" ref="X6:X16" si="4">G6-H6-M6-S6-W6</f>
        <v>18500</v>
      </c>
      <c r="Y6" s="16">
        <f>X6+'3月'!Y6</f>
        <v>74000</v>
      </c>
      <c r="Z6" s="16">
        <f>MAX(Y6*{3,10,20,25,30,35,45}%-{0,2520,16920,31920,52920,85920,181920},0)</f>
        <v>4880</v>
      </c>
      <c r="AA6" s="16">
        <f>'3月'!Z6</f>
        <v>3030</v>
      </c>
      <c r="AB6" s="16">
        <f t="shared" ref="AB6:AB16" si="5">Z6-AA6</f>
        <v>1850</v>
      </c>
    </row>
    <row r="7" ht="21.95" customHeight="1" spans="2:28">
      <c r="B7" s="9" t="s">
        <v>44</v>
      </c>
      <c r="D7" s="16">
        <v>30000</v>
      </c>
      <c r="E7" s="16"/>
      <c r="F7" s="16"/>
      <c r="G7" s="16">
        <f t="shared" si="0"/>
        <v>30000</v>
      </c>
      <c r="H7" s="16">
        <v>5000</v>
      </c>
      <c r="I7" s="16">
        <v>4500</v>
      </c>
      <c r="J7" s="16"/>
      <c r="K7" s="16"/>
      <c r="L7" s="16"/>
      <c r="M7" s="16">
        <f t="shared" si="1"/>
        <v>4500</v>
      </c>
      <c r="N7" s="16">
        <v>2000</v>
      </c>
      <c r="O7" s="16"/>
      <c r="P7" s="16"/>
      <c r="Q7" s="16"/>
      <c r="R7" s="16"/>
      <c r="S7" s="16">
        <f t="shared" si="2"/>
        <v>2000</v>
      </c>
      <c r="T7" s="16"/>
      <c r="U7" s="16"/>
      <c r="V7" s="16"/>
      <c r="W7" s="16">
        <f t="shared" si="3"/>
        <v>0</v>
      </c>
      <c r="X7" s="16">
        <f t="shared" si="4"/>
        <v>18500</v>
      </c>
      <c r="Y7" s="16">
        <f>X7+'3月'!Y7</f>
        <v>74000</v>
      </c>
      <c r="Z7" s="16">
        <f>MAX(Y7*{3,10,20,25,30,35,45}%-{0,2520,16920,31920,52920,85920,181920},0)</f>
        <v>4880</v>
      </c>
      <c r="AA7" s="16">
        <f>'3月'!Z7</f>
        <v>3030</v>
      </c>
      <c r="AB7" s="16">
        <f t="shared" si="5"/>
        <v>1850</v>
      </c>
    </row>
    <row r="8" ht="21.95" customHeight="1" spans="2:28">
      <c r="B8" s="9" t="s">
        <v>45</v>
      </c>
      <c r="D8" s="16">
        <v>30000</v>
      </c>
      <c r="E8" s="16"/>
      <c r="F8" s="16"/>
      <c r="G8" s="16">
        <f t="shared" si="0"/>
        <v>30000</v>
      </c>
      <c r="H8" s="16">
        <v>5000</v>
      </c>
      <c r="I8" s="16">
        <v>4500</v>
      </c>
      <c r="J8" s="16"/>
      <c r="K8" s="16"/>
      <c r="L8" s="16"/>
      <c r="M8" s="16">
        <f t="shared" si="1"/>
        <v>4500</v>
      </c>
      <c r="N8" s="16">
        <v>2000</v>
      </c>
      <c r="O8" s="16"/>
      <c r="P8" s="16"/>
      <c r="Q8" s="16"/>
      <c r="R8" s="16"/>
      <c r="S8" s="16">
        <f t="shared" si="2"/>
        <v>2000</v>
      </c>
      <c r="T8" s="16"/>
      <c r="U8" s="16"/>
      <c r="V8" s="16"/>
      <c r="W8" s="16">
        <f t="shared" si="3"/>
        <v>0</v>
      </c>
      <c r="X8" s="16">
        <f t="shared" si="4"/>
        <v>18500</v>
      </c>
      <c r="Y8" s="16">
        <f>X8+'3月'!Y8</f>
        <v>74000</v>
      </c>
      <c r="Z8" s="16">
        <f>MAX(Y8*{3,10,20,25,30,35,45}%-{0,2520,16920,31920,52920,85920,181920},0)</f>
        <v>4880</v>
      </c>
      <c r="AA8" s="16">
        <f>'3月'!Z8</f>
        <v>3030</v>
      </c>
      <c r="AB8" s="16">
        <f t="shared" si="5"/>
        <v>1850</v>
      </c>
    </row>
    <row r="9" ht="21.95" customHeight="1" spans="2:28">
      <c r="B9" s="9" t="s">
        <v>46</v>
      </c>
      <c r="D9" s="16">
        <v>30000</v>
      </c>
      <c r="E9" s="16"/>
      <c r="F9" s="16"/>
      <c r="G9" s="16">
        <f t="shared" si="0"/>
        <v>30000</v>
      </c>
      <c r="H9" s="16">
        <v>5000</v>
      </c>
      <c r="I9" s="16">
        <v>4500</v>
      </c>
      <c r="J9" s="16"/>
      <c r="K9" s="16"/>
      <c r="L9" s="16"/>
      <c r="M9" s="16">
        <f t="shared" si="1"/>
        <v>4500</v>
      </c>
      <c r="N9" s="16">
        <v>2000</v>
      </c>
      <c r="O9" s="16"/>
      <c r="P9" s="16"/>
      <c r="Q9" s="16"/>
      <c r="R9" s="16"/>
      <c r="S9" s="16">
        <f t="shared" si="2"/>
        <v>2000</v>
      </c>
      <c r="T9" s="16"/>
      <c r="U9" s="16"/>
      <c r="V9" s="16"/>
      <c r="W9" s="16">
        <f t="shared" si="3"/>
        <v>0</v>
      </c>
      <c r="X9" s="16">
        <f t="shared" si="4"/>
        <v>18500</v>
      </c>
      <c r="Y9" s="16">
        <f>X9+'3月'!Y9</f>
        <v>74000</v>
      </c>
      <c r="Z9" s="16">
        <f>MAX(Y9*{3,10,20,25,30,35,45}%-{0,2520,16920,31920,52920,85920,181920},0)</f>
        <v>4880</v>
      </c>
      <c r="AA9" s="16">
        <f>'3月'!Z9</f>
        <v>3030</v>
      </c>
      <c r="AB9" s="16">
        <f t="shared" si="5"/>
        <v>1850</v>
      </c>
    </row>
    <row r="10" ht="21.95" customHeight="1" spans="2:28">
      <c r="B10" s="9" t="s">
        <v>47</v>
      </c>
      <c r="D10" s="16">
        <v>30000</v>
      </c>
      <c r="E10" s="16"/>
      <c r="F10" s="16"/>
      <c r="G10" s="16">
        <f t="shared" si="0"/>
        <v>30000</v>
      </c>
      <c r="H10" s="16">
        <v>5000</v>
      </c>
      <c r="I10" s="16">
        <v>4500</v>
      </c>
      <c r="J10" s="16"/>
      <c r="K10" s="16"/>
      <c r="L10" s="16"/>
      <c r="M10" s="16">
        <f t="shared" si="1"/>
        <v>4500</v>
      </c>
      <c r="N10" s="16">
        <v>2000</v>
      </c>
      <c r="O10" s="16"/>
      <c r="P10" s="16"/>
      <c r="Q10" s="16"/>
      <c r="R10" s="16"/>
      <c r="S10" s="16">
        <f t="shared" si="2"/>
        <v>2000</v>
      </c>
      <c r="T10" s="16"/>
      <c r="U10" s="16"/>
      <c r="V10" s="16"/>
      <c r="W10" s="16">
        <f t="shared" si="3"/>
        <v>0</v>
      </c>
      <c r="X10" s="16">
        <f t="shared" si="4"/>
        <v>18500</v>
      </c>
      <c r="Y10" s="16">
        <f>X10+'3月'!Y10</f>
        <v>74000</v>
      </c>
      <c r="Z10" s="16">
        <f>MAX(Y10*{3,10,20,25,30,35,45}%-{0,2520,16920,31920,52920,85920,181920},0)</f>
        <v>4880</v>
      </c>
      <c r="AA10" s="16">
        <f>'3月'!Z10</f>
        <v>3030</v>
      </c>
      <c r="AB10" s="16">
        <f t="shared" si="5"/>
        <v>1850</v>
      </c>
    </row>
    <row r="11" ht="21.95" customHeight="1" spans="2:28">
      <c r="B11" s="9" t="s">
        <v>48</v>
      </c>
      <c r="D11" s="16">
        <v>30000</v>
      </c>
      <c r="E11" s="16"/>
      <c r="F11" s="16"/>
      <c r="G11" s="16">
        <f t="shared" si="0"/>
        <v>30000</v>
      </c>
      <c r="H11" s="16">
        <v>5000</v>
      </c>
      <c r="I11" s="16">
        <v>4500</v>
      </c>
      <c r="J11" s="16"/>
      <c r="K11" s="16"/>
      <c r="L11" s="16"/>
      <c r="M11" s="16">
        <f t="shared" si="1"/>
        <v>4500</v>
      </c>
      <c r="N11" s="16">
        <v>2000</v>
      </c>
      <c r="O11" s="16"/>
      <c r="P11" s="16"/>
      <c r="Q11" s="16"/>
      <c r="R11" s="16"/>
      <c r="S11" s="16">
        <f t="shared" si="2"/>
        <v>2000</v>
      </c>
      <c r="T11" s="16"/>
      <c r="U11" s="16"/>
      <c r="V11" s="16"/>
      <c r="W11" s="16">
        <f t="shared" si="3"/>
        <v>0</v>
      </c>
      <c r="X11" s="16">
        <f t="shared" si="4"/>
        <v>18500</v>
      </c>
      <c r="Y11" s="16">
        <f>X11+'3月'!Y11</f>
        <v>74000</v>
      </c>
      <c r="Z11" s="16">
        <f>MAX(Y11*{3,10,20,25,30,35,45}%-{0,2520,16920,31920,52920,85920,181920},0)</f>
        <v>4880</v>
      </c>
      <c r="AA11" s="16">
        <f>'3月'!Z11</f>
        <v>3030</v>
      </c>
      <c r="AB11" s="16">
        <f t="shared" si="5"/>
        <v>1850</v>
      </c>
    </row>
    <row r="12" ht="21.95" customHeight="1" spans="2:28">
      <c r="B12" s="9" t="s">
        <v>49</v>
      </c>
      <c r="D12" s="16">
        <v>30000</v>
      </c>
      <c r="E12" s="16"/>
      <c r="F12" s="16"/>
      <c r="G12" s="16">
        <f t="shared" si="0"/>
        <v>30000</v>
      </c>
      <c r="H12" s="16">
        <v>5000</v>
      </c>
      <c r="I12" s="16">
        <v>4500</v>
      </c>
      <c r="J12" s="16"/>
      <c r="K12" s="16"/>
      <c r="L12" s="16"/>
      <c r="M12" s="16">
        <f t="shared" si="1"/>
        <v>4500</v>
      </c>
      <c r="N12" s="16">
        <v>2000</v>
      </c>
      <c r="O12" s="16"/>
      <c r="P12" s="16"/>
      <c r="Q12" s="16"/>
      <c r="R12" s="16"/>
      <c r="S12" s="16">
        <f t="shared" si="2"/>
        <v>2000</v>
      </c>
      <c r="T12" s="16"/>
      <c r="U12" s="16"/>
      <c r="V12" s="16"/>
      <c r="W12" s="16">
        <f t="shared" si="3"/>
        <v>0</v>
      </c>
      <c r="X12" s="16">
        <f t="shared" si="4"/>
        <v>18500</v>
      </c>
      <c r="Y12" s="16">
        <f>X12+'3月'!Y12</f>
        <v>74000</v>
      </c>
      <c r="Z12" s="16">
        <f>MAX(Y12*{3,10,20,25,30,35,45}%-{0,2520,16920,31920,52920,85920,181920},0)</f>
        <v>4880</v>
      </c>
      <c r="AA12" s="16">
        <f>'3月'!Z12</f>
        <v>3030</v>
      </c>
      <c r="AB12" s="16">
        <f t="shared" si="5"/>
        <v>1850</v>
      </c>
    </row>
    <row r="13" ht="21.95" customHeight="1" spans="2:28">
      <c r="B13" s="9" t="s">
        <v>50</v>
      </c>
      <c r="D13" s="16">
        <v>30000</v>
      </c>
      <c r="E13" s="16"/>
      <c r="F13" s="16"/>
      <c r="G13" s="16">
        <f t="shared" si="0"/>
        <v>30000</v>
      </c>
      <c r="H13" s="16">
        <v>5000</v>
      </c>
      <c r="I13" s="16">
        <v>4500</v>
      </c>
      <c r="J13" s="16"/>
      <c r="K13" s="16"/>
      <c r="L13" s="16"/>
      <c r="M13" s="16">
        <f t="shared" si="1"/>
        <v>4500</v>
      </c>
      <c r="N13" s="16">
        <v>2000</v>
      </c>
      <c r="O13" s="16"/>
      <c r="P13" s="16"/>
      <c r="Q13" s="16"/>
      <c r="R13" s="16"/>
      <c r="S13" s="16">
        <f t="shared" si="2"/>
        <v>2000</v>
      </c>
      <c r="T13" s="16"/>
      <c r="U13" s="16"/>
      <c r="V13" s="16"/>
      <c r="W13" s="16">
        <f t="shared" si="3"/>
        <v>0</v>
      </c>
      <c r="X13" s="16">
        <f t="shared" si="4"/>
        <v>18500</v>
      </c>
      <c r="Y13" s="16">
        <f>X13+'3月'!Y13</f>
        <v>74000</v>
      </c>
      <c r="Z13" s="16">
        <f>MAX(Y13*{3,10,20,25,30,35,45}%-{0,2520,16920,31920,52920,85920,181920},0)</f>
        <v>4880</v>
      </c>
      <c r="AA13" s="16">
        <f>'3月'!Z13</f>
        <v>3030</v>
      </c>
      <c r="AB13" s="16">
        <f t="shared" si="5"/>
        <v>1850</v>
      </c>
    </row>
    <row r="14" ht="21.95" customHeight="1" spans="2:28">
      <c r="B14" s="9" t="s">
        <v>51</v>
      </c>
      <c r="D14" s="16">
        <v>30000</v>
      </c>
      <c r="E14" s="16"/>
      <c r="F14" s="16"/>
      <c r="G14" s="16">
        <f t="shared" si="0"/>
        <v>30000</v>
      </c>
      <c r="H14" s="16">
        <v>5000</v>
      </c>
      <c r="I14" s="16">
        <v>4500</v>
      </c>
      <c r="J14" s="16"/>
      <c r="K14" s="16"/>
      <c r="L14" s="16"/>
      <c r="M14" s="16">
        <f t="shared" si="1"/>
        <v>4500</v>
      </c>
      <c r="N14" s="16">
        <v>2000</v>
      </c>
      <c r="O14" s="16"/>
      <c r="P14" s="16"/>
      <c r="Q14" s="16"/>
      <c r="R14" s="16"/>
      <c r="S14" s="16">
        <f t="shared" si="2"/>
        <v>2000</v>
      </c>
      <c r="T14" s="16"/>
      <c r="U14" s="16"/>
      <c r="V14" s="16"/>
      <c r="W14" s="16">
        <f t="shared" si="3"/>
        <v>0</v>
      </c>
      <c r="X14" s="16">
        <f t="shared" si="4"/>
        <v>18500</v>
      </c>
      <c r="Y14" s="16">
        <f>X14+'3月'!Y14</f>
        <v>74000</v>
      </c>
      <c r="Z14" s="16">
        <f>MAX(Y14*{3,10,20,25,30,35,45}%-{0,2520,16920,31920,52920,85920,181920},0)</f>
        <v>4880</v>
      </c>
      <c r="AA14" s="16">
        <f>'3月'!Z14</f>
        <v>3030</v>
      </c>
      <c r="AB14" s="16">
        <f t="shared" si="5"/>
        <v>1850</v>
      </c>
    </row>
    <row r="15" ht="21.95" customHeight="1" spans="2:28">
      <c r="B15" s="9" t="s">
        <v>52</v>
      </c>
      <c r="D15" s="16">
        <v>30000</v>
      </c>
      <c r="E15" s="16"/>
      <c r="F15" s="16"/>
      <c r="G15" s="16">
        <f t="shared" si="0"/>
        <v>30000</v>
      </c>
      <c r="H15" s="16">
        <v>5000</v>
      </c>
      <c r="I15" s="16">
        <v>4500</v>
      </c>
      <c r="J15" s="16"/>
      <c r="K15" s="16"/>
      <c r="L15" s="16"/>
      <c r="M15" s="16">
        <f t="shared" si="1"/>
        <v>4500</v>
      </c>
      <c r="N15" s="16">
        <v>2000</v>
      </c>
      <c r="O15" s="16"/>
      <c r="P15" s="16"/>
      <c r="Q15" s="16"/>
      <c r="R15" s="16"/>
      <c r="S15" s="16">
        <f t="shared" si="2"/>
        <v>2000</v>
      </c>
      <c r="T15" s="16"/>
      <c r="U15" s="16"/>
      <c r="V15" s="16"/>
      <c r="W15" s="16">
        <f t="shared" si="3"/>
        <v>0</v>
      </c>
      <c r="X15" s="16">
        <f t="shared" si="4"/>
        <v>18500</v>
      </c>
      <c r="Y15" s="16">
        <f>X15+'3月'!Y15</f>
        <v>74000</v>
      </c>
      <c r="Z15" s="16">
        <f>MAX(Y15*{3,10,20,25,30,35,45}%-{0,2520,16920,31920,52920,85920,181920},0)</f>
        <v>4880</v>
      </c>
      <c r="AA15" s="16">
        <f>'3月'!Z15</f>
        <v>3030</v>
      </c>
      <c r="AB15" s="16">
        <f t="shared" si="5"/>
        <v>1850</v>
      </c>
    </row>
    <row r="16" ht="21.95" customHeight="1" spans="2:28">
      <c r="B16" s="9" t="s">
        <v>53</v>
      </c>
      <c r="D16" s="16">
        <v>30000</v>
      </c>
      <c r="E16" s="16"/>
      <c r="F16" s="16"/>
      <c r="G16" s="16">
        <f t="shared" si="0"/>
        <v>30000</v>
      </c>
      <c r="H16" s="16">
        <v>5000</v>
      </c>
      <c r="I16" s="16">
        <v>4500</v>
      </c>
      <c r="J16" s="16"/>
      <c r="K16" s="16"/>
      <c r="L16" s="16"/>
      <c r="M16" s="16">
        <f t="shared" si="1"/>
        <v>4500</v>
      </c>
      <c r="N16" s="16">
        <v>2000</v>
      </c>
      <c r="O16" s="16"/>
      <c r="P16" s="16"/>
      <c r="Q16" s="16"/>
      <c r="R16" s="16"/>
      <c r="S16" s="16">
        <f t="shared" si="2"/>
        <v>2000</v>
      </c>
      <c r="T16" s="16"/>
      <c r="U16" s="16"/>
      <c r="V16" s="16"/>
      <c r="W16" s="16">
        <f t="shared" si="3"/>
        <v>0</v>
      </c>
      <c r="X16" s="16">
        <f t="shared" si="4"/>
        <v>18500</v>
      </c>
      <c r="Y16" s="16">
        <f>X16+'3月'!Y16</f>
        <v>74000</v>
      </c>
      <c r="Z16" s="16">
        <f>MAX(Y16*{3,10,20,25,30,35,45}%-{0,2520,16920,31920,52920,85920,181920},0)</f>
        <v>4880</v>
      </c>
      <c r="AA16" s="16">
        <f>'3月'!Z16</f>
        <v>3030</v>
      </c>
      <c r="AB16" s="16">
        <f t="shared" si="5"/>
        <v>1850</v>
      </c>
    </row>
    <row r="17" ht="21.95" customHeight="1" spans="2:28">
      <c r="B17" s="17" t="s">
        <v>54</v>
      </c>
      <c r="C17" s="18"/>
      <c r="D17" s="19">
        <f>SUM(D5:D16)</f>
        <v>360000</v>
      </c>
      <c r="E17" s="19">
        <f t="shared" ref="E17:AB17" si="6">SUM(E5:E16)</f>
        <v>0</v>
      </c>
      <c r="F17" s="19">
        <f t="shared" si="6"/>
        <v>0</v>
      </c>
      <c r="G17" s="19">
        <f t="shared" si="6"/>
        <v>360000</v>
      </c>
      <c r="H17" s="19">
        <f t="shared" si="6"/>
        <v>60000</v>
      </c>
      <c r="I17" s="19">
        <f t="shared" si="6"/>
        <v>54000</v>
      </c>
      <c r="J17" s="19">
        <f t="shared" si="6"/>
        <v>0</v>
      </c>
      <c r="K17" s="19">
        <f t="shared" si="6"/>
        <v>0</v>
      </c>
      <c r="L17" s="19">
        <f t="shared" si="6"/>
        <v>0</v>
      </c>
      <c r="M17" s="19">
        <f t="shared" si="6"/>
        <v>54000</v>
      </c>
      <c r="N17" s="19">
        <f t="shared" si="6"/>
        <v>24000</v>
      </c>
      <c r="O17" s="19">
        <f t="shared" si="6"/>
        <v>0</v>
      </c>
      <c r="P17" s="19">
        <f t="shared" si="6"/>
        <v>0</v>
      </c>
      <c r="Q17" s="19">
        <f t="shared" si="6"/>
        <v>0</v>
      </c>
      <c r="R17" s="19">
        <f t="shared" si="6"/>
        <v>0</v>
      </c>
      <c r="S17" s="19">
        <f t="shared" si="6"/>
        <v>24000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>
        <f t="shared" si="6"/>
        <v>0</v>
      </c>
      <c r="X17" s="19">
        <f t="shared" si="6"/>
        <v>222000</v>
      </c>
      <c r="Y17" s="19">
        <f t="shared" si="6"/>
        <v>888000</v>
      </c>
      <c r="Z17" s="19">
        <f t="shared" si="6"/>
        <v>58560</v>
      </c>
      <c r="AA17" s="19">
        <f t="shared" si="6"/>
        <v>36360</v>
      </c>
      <c r="AB17" s="19">
        <f t="shared" si="6"/>
        <v>22200</v>
      </c>
    </row>
    <row r="18" ht="21.95" customHeight="1"/>
    <row r="19" s="13" customFormat="1" ht="18" customHeight="1" spans="2:2">
      <c r="B19" s="20" t="s">
        <v>55</v>
      </c>
    </row>
    <row r="20" s="13" customFormat="1" ht="18" customHeight="1" spans="2:2">
      <c r="B20" s="13" t="s">
        <v>56</v>
      </c>
    </row>
    <row r="21" s="13" customFormat="1" ht="18" customHeight="1" spans="2:2">
      <c r="B21" s="13" t="s">
        <v>57</v>
      </c>
    </row>
    <row r="22" s="13" customFormat="1" ht="18" customHeight="1" spans="2:2">
      <c r="B22" s="13" t="s">
        <v>58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9"/>
  <sheetViews>
    <sheetView topLeftCell="A7" workbookViewId="0">
      <selection activeCell="E25" sqref="$A1:$XFD1048576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9.375" style="10" customWidth="1"/>
    <col min="5" max="5" width="8.375" style="10" customWidth="1"/>
    <col min="6" max="6" width="8.625" style="10" customWidth="1"/>
    <col min="7" max="7" width="10.125" style="10" customWidth="1"/>
    <col min="8" max="8" width="9.37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4" width="13.875" style="10" customWidth="1"/>
    <col min="25" max="25" width="17.25" style="10" customWidth="1"/>
    <col min="26" max="26" width="14.875" style="10" customWidth="1"/>
    <col min="27" max="27" width="13.125" style="10" customWidth="1"/>
    <col min="28" max="28" width="10.5" style="10" customWidth="1"/>
    <col min="29" max="16384" width="9" style="10"/>
  </cols>
  <sheetData>
    <row r="2" s="12" customFormat="1" ht="18.75" customHeight="1" spans="2:24">
      <c r="B2" s="12" t="s">
        <v>0</v>
      </c>
      <c r="C2" s="15" t="s">
        <v>1</v>
      </c>
      <c r="D2" s="12" t="s">
        <v>2</v>
      </c>
      <c r="H2" s="12" t="s">
        <v>3</v>
      </c>
      <c r="I2" s="12" t="s">
        <v>4</v>
      </c>
      <c r="N2" s="12" t="s">
        <v>5</v>
      </c>
      <c r="T2" s="12" t="s">
        <v>6</v>
      </c>
      <c r="X2" s="12" t="s">
        <v>7</v>
      </c>
    </row>
    <row r="3" s="12" customFormat="1" ht="22.5" spans="3:28">
      <c r="C3" s="15"/>
      <c r="D3" s="12" t="s">
        <v>8</v>
      </c>
      <c r="E3" s="12" t="s">
        <v>9</v>
      </c>
      <c r="F3" s="12" t="s">
        <v>10</v>
      </c>
      <c r="G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</row>
    <row r="4" s="12" customFormat="1" ht="22.5" spans="2:28">
      <c r="B4" s="12">
        <v>1</v>
      </c>
      <c r="C4" s="15" t="s">
        <v>32</v>
      </c>
      <c r="D4" s="12">
        <v>3</v>
      </c>
      <c r="E4" s="12">
        <v>4</v>
      </c>
      <c r="F4" s="12">
        <v>5</v>
      </c>
      <c r="G4" s="12" t="s">
        <v>33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 t="s">
        <v>34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 t="s">
        <v>35</v>
      </c>
      <c r="T4" s="12">
        <v>19</v>
      </c>
      <c r="U4" s="12">
        <v>20</v>
      </c>
      <c r="V4" s="12">
        <v>21</v>
      </c>
      <c r="W4" s="12" t="s">
        <v>36</v>
      </c>
      <c r="X4" s="12" t="s">
        <v>37</v>
      </c>
      <c r="Y4" s="21" t="s">
        <v>38</v>
      </c>
      <c r="Z4" s="12" t="s">
        <v>39</v>
      </c>
      <c r="AA4" s="21" t="s">
        <v>40</v>
      </c>
      <c r="AB4" s="12" t="s">
        <v>41</v>
      </c>
    </row>
    <row r="5" ht="21.95" customHeight="1" spans="2:28">
      <c r="B5" s="9" t="s">
        <v>42</v>
      </c>
      <c r="D5" s="16">
        <v>30000</v>
      </c>
      <c r="E5" s="16"/>
      <c r="F5" s="16"/>
      <c r="G5" s="16">
        <f>SUM(D5:F5)</f>
        <v>30000</v>
      </c>
      <c r="H5" s="16">
        <v>5000</v>
      </c>
      <c r="I5" s="16">
        <v>4500</v>
      </c>
      <c r="J5" s="16"/>
      <c r="K5" s="16"/>
      <c r="L5" s="16"/>
      <c r="M5" s="16">
        <f>SUM(I5:L5)</f>
        <v>4500</v>
      </c>
      <c r="N5" s="16">
        <v>2000</v>
      </c>
      <c r="O5" s="16"/>
      <c r="P5" s="16"/>
      <c r="Q5" s="16"/>
      <c r="R5" s="16"/>
      <c r="S5" s="16">
        <f>SUM(N5:R5)</f>
        <v>2000</v>
      </c>
      <c r="T5" s="16"/>
      <c r="U5" s="16"/>
      <c r="V5" s="16"/>
      <c r="W5" s="16">
        <f>SUM(T5:V5)</f>
        <v>0</v>
      </c>
      <c r="X5" s="16">
        <f>G5-H5-M5-S5-W5</f>
        <v>18500</v>
      </c>
      <c r="Y5" s="16">
        <f>X5+'4月'!Y5</f>
        <v>92500</v>
      </c>
      <c r="Z5" s="16">
        <f>MAX(Y5*{3,10,20,25,30,35,45}%-{0,2520,16920,31920,52920,85920,181920},0)</f>
        <v>6730</v>
      </c>
      <c r="AA5" s="16">
        <f>'4月'!Z5</f>
        <v>4880</v>
      </c>
      <c r="AB5" s="16">
        <f>Z5-AA5</f>
        <v>1850</v>
      </c>
    </row>
    <row r="6" ht="21.95" customHeight="1" spans="2:28">
      <c r="B6" s="9" t="s">
        <v>43</v>
      </c>
      <c r="D6" s="16">
        <v>30000</v>
      </c>
      <c r="E6" s="16"/>
      <c r="F6" s="16"/>
      <c r="G6" s="16">
        <f t="shared" ref="G6:G16" si="0">SUM(D6:F6)</f>
        <v>30000</v>
      </c>
      <c r="H6" s="16">
        <v>5000</v>
      </c>
      <c r="I6" s="16">
        <v>4500</v>
      </c>
      <c r="J6" s="16"/>
      <c r="K6" s="16"/>
      <c r="L6" s="16"/>
      <c r="M6" s="16">
        <f t="shared" ref="M6:M16" si="1">SUM(I6:L6)</f>
        <v>4500</v>
      </c>
      <c r="N6" s="16">
        <v>2000</v>
      </c>
      <c r="O6" s="16"/>
      <c r="P6" s="16"/>
      <c r="Q6" s="16"/>
      <c r="R6" s="16"/>
      <c r="S6" s="16">
        <f t="shared" ref="S6:S16" si="2">SUM(N6:R6)</f>
        <v>2000</v>
      </c>
      <c r="T6" s="16"/>
      <c r="U6" s="16"/>
      <c r="V6" s="16"/>
      <c r="W6" s="16">
        <f t="shared" ref="W6:W16" si="3">SUM(T6:V6)</f>
        <v>0</v>
      </c>
      <c r="X6" s="16">
        <f t="shared" ref="X6:X16" si="4">G6-H6-M6-S6-W6</f>
        <v>18500</v>
      </c>
      <c r="Y6" s="16">
        <f>X6+'4月'!Y6</f>
        <v>92500</v>
      </c>
      <c r="Z6" s="16">
        <f>MAX(Y6*{3,10,20,25,30,35,45}%-{0,2520,16920,31920,52920,85920,181920},0)</f>
        <v>6730</v>
      </c>
      <c r="AA6" s="16">
        <f>'4月'!Z6</f>
        <v>4880</v>
      </c>
      <c r="AB6" s="16">
        <f t="shared" ref="AB6:AB16" si="5">Z6-AA6</f>
        <v>1850</v>
      </c>
    </row>
    <row r="7" ht="21.95" customHeight="1" spans="2:28">
      <c r="B7" s="9" t="s">
        <v>44</v>
      </c>
      <c r="D7" s="16">
        <v>30000</v>
      </c>
      <c r="E7" s="16"/>
      <c r="F7" s="16"/>
      <c r="G7" s="16">
        <f t="shared" si="0"/>
        <v>30000</v>
      </c>
      <c r="H7" s="16">
        <v>5000</v>
      </c>
      <c r="I7" s="16">
        <v>4500</v>
      </c>
      <c r="J7" s="16"/>
      <c r="K7" s="16"/>
      <c r="L7" s="16"/>
      <c r="M7" s="16">
        <f t="shared" si="1"/>
        <v>4500</v>
      </c>
      <c r="N7" s="16">
        <v>2000</v>
      </c>
      <c r="O7" s="16"/>
      <c r="P7" s="16"/>
      <c r="Q7" s="16"/>
      <c r="R7" s="16"/>
      <c r="S7" s="16">
        <f t="shared" si="2"/>
        <v>2000</v>
      </c>
      <c r="T7" s="16"/>
      <c r="U7" s="16"/>
      <c r="V7" s="16"/>
      <c r="W7" s="16">
        <f t="shared" si="3"/>
        <v>0</v>
      </c>
      <c r="X7" s="16">
        <f t="shared" si="4"/>
        <v>18500</v>
      </c>
      <c r="Y7" s="16">
        <f>X7+'4月'!Y7</f>
        <v>92500</v>
      </c>
      <c r="Z7" s="16">
        <f>MAX(Y7*{3,10,20,25,30,35,45}%-{0,2520,16920,31920,52920,85920,181920},0)</f>
        <v>6730</v>
      </c>
      <c r="AA7" s="16">
        <f>'4月'!Z7</f>
        <v>4880</v>
      </c>
      <c r="AB7" s="16">
        <f t="shared" si="5"/>
        <v>1850</v>
      </c>
    </row>
    <row r="8" ht="21.95" customHeight="1" spans="2:28">
      <c r="B8" s="9" t="s">
        <v>45</v>
      </c>
      <c r="D8" s="16">
        <v>30000</v>
      </c>
      <c r="E8" s="16"/>
      <c r="F8" s="16"/>
      <c r="G8" s="16">
        <f t="shared" si="0"/>
        <v>30000</v>
      </c>
      <c r="H8" s="16">
        <v>5000</v>
      </c>
      <c r="I8" s="16">
        <v>4500</v>
      </c>
      <c r="J8" s="16"/>
      <c r="K8" s="16"/>
      <c r="L8" s="16"/>
      <c r="M8" s="16">
        <f t="shared" si="1"/>
        <v>4500</v>
      </c>
      <c r="N8" s="16">
        <v>2000</v>
      </c>
      <c r="O8" s="16"/>
      <c r="P8" s="16"/>
      <c r="Q8" s="16"/>
      <c r="R8" s="16"/>
      <c r="S8" s="16">
        <f t="shared" si="2"/>
        <v>2000</v>
      </c>
      <c r="T8" s="16"/>
      <c r="U8" s="16"/>
      <c r="V8" s="16"/>
      <c r="W8" s="16">
        <f t="shared" si="3"/>
        <v>0</v>
      </c>
      <c r="X8" s="16">
        <f t="shared" si="4"/>
        <v>18500</v>
      </c>
      <c r="Y8" s="16">
        <f>X8+'4月'!Y8</f>
        <v>92500</v>
      </c>
      <c r="Z8" s="16">
        <f>MAX(Y8*{3,10,20,25,30,35,45}%-{0,2520,16920,31920,52920,85920,181920},0)</f>
        <v>6730</v>
      </c>
      <c r="AA8" s="16">
        <f>'4月'!Z8</f>
        <v>4880</v>
      </c>
      <c r="AB8" s="16">
        <f t="shared" si="5"/>
        <v>1850</v>
      </c>
    </row>
    <row r="9" ht="21.95" customHeight="1" spans="2:28">
      <c r="B9" s="9" t="s">
        <v>46</v>
      </c>
      <c r="D9" s="16">
        <v>30000</v>
      </c>
      <c r="E9" s="16"/>
      <c r="F9" s="16"/>
      <c r="G9" s="16">
        <f t="shared" si="0"/>
        <v>30000</v>
      </c>
      <c r="H9" s="16">
        <v>5000</v>
      </c>
      <c r="I9" s="16">
        <v>4500</v>
      </c>
      <c r="J9" s="16"/>
      <c r="K9" s="16"/>
      <c r="L9" s="16"/>
      <c r="M9" s="16">
        <f t="shared" si="1"/>
        <v>4500</v>
      </c>
      <c r="N9" s="16">
        <v>2000</v>
      </c>
      <c r="O9" s="16"/>
      <c r="P9" s="16"/>
      <c r="Q9" s="16"/>
      <c r="R9" s="16"/>
      <c r="S9" s="16">
        <f t="shared" si="2"/>
        <v>2000</v>
      </c>
      <c r="T9" s="16"/>
      <c r="U9" s="16"/>
      <c r="V9" s="16"/>
      <c r="W9" s="16">
        <f t="shared" si="3"/>
        <v>0</v>
      </c>
      <c r="X9" s="16">
        <f t="shared" si="4"/>
        <v>18500</v>
      </c>
      <c r="Y9" s="16">
        <f>X9+'4月'!Y9</f>
        <v>92500</v>
      </c>
      <c r="Z9" s="16">
        <f>MAX(Y9*{3,10,20,25,30,35,45}%-{0,2520,16920,31920,52920,85920,181920},0)</f>
        <v>6730</v>
      </c>
      <c r="AA9" s="16">
        <f>'4月'!Z9</f>
        <v>4880</v>
      </c>
      <c r="AB9" s="16">
        <f t="shared" si="5"/>
        <v>1850</v>
      </c>
    </row>
    <row r="10" ht="21.95" customHeight="1" spans="2:28">
      <c r="B10" s="9" t="s">
        <v>47</v>
      </c>
      <c r="D10" s="16">
        <v>30000</v>
      </c>
      <c r="E10" s="16"/>
      <c r="F10" s="16"/>
      <c r="G10" s="16">
        <f t="shared" si="0"/>
        <v>30000</v>
      </c>
      <c r="H10" s="16">
        <v>5000</v>
      </c>
      <c r="I10" s="16">
        <v>4500</v>
      </c>
      <c r="J10" s="16"/>
      <c r="K10" s="16"/>
      <c r="L10" s="16"/>
      <c r="M10" s="16">
        <f t="shared" si="1"/>
        <v>4500</v>
      </c>
      <c r="N10" s="16">
        <v>2000</v>
      </c>
      <c r="O10" s="16"/>
      <c r="P10" s="16"/>
      <c r="Q10" s="16"/>
      <c r="R10" s="16"/>
      <c r="S10" s="16">
        <f t="shared" si="2"/>
        <v>2000</v>
      </c>
      <c r="T10" s="16"/>
      <c r="U10" s="16"/>
      <c r="V10" s="16"/>
      <c r="W10" s="16">
        <f t="shared" si="3"/>
        <v>0</v>
      </c>
      <c r="X10" s="16">
        <f t="shared" si="4"/>
        <v>18500</v>
      </c>
      <c r="Y10" s="16">
        <f>X10+'4月'!Y10</f>
        <v>92500</v>
      </c>
      <c r="Z10" s="16">
        <f>MAX(Y10*{3,10,20,25,30,35,45}%-{0,2520,16920,31920,52920,85920,181920},0)</f>
        <v>6730</v>
      </c>
      <c r="AA10" s="16">
        <f>'4月'!Z10</f>
        <v>4880</v>
      </c>
      <c r="AB10" s="16">
        <f t="shared" si="5"/>
        <v>1850</v>
      </c>
    </row>
    <row r="11" ht="21.95" customHeight="1" spans="2:28">
      <c r="B11" s="9" t="s">
        <v>48</v>
      </c>
      <c r="D11" s="16">
        <v>30000</v>
      </c>
      <c r="E11" s="16"/>
      <c r="F11" s="16"/>
      <c r="G11" s="16">
        <f t="shared" si="0"/>
        <v>30000</v>
      </c>
      <c r="H11" s="16">
        <v>5000</v>
      </c>
      <c r="I11" s="16">
        <v>4500</v>
      </c>
      <c r="J11" s="16"/>
      <c r="K11" s="16"/>
      <c r="L11" s="16"/>
      <c r="M11" s="16">
        <f t="shared" si="1"/>
        <v>4500</v>
      </c>
      <c r="N11" s="16">
        <v>2000</v>
      </c>
      <c r="O11" s="16"/>
      <c r="P11" s="16"/>
      <c r="Q11" s="16"/>
      <c r="R11" s="16"/>
      <c r="S11" s="16">
        <f t="shared" si="2"/>
        <v>2000</v>
      </c>
      <c r="T11" s="16"/>
      <c r="U11" s="16"/>
      <c r="V11" s="16"/>
      <c r="W11" s="16">
        <f t="shared" si="3"/>
        <v>0</v>
      </c>
      <c r="X11" s="16">
        <f t="shared" si="4"/>
        <v>18500</v>
      </c>
      <c r="Y11" s="16">
        <f>X11+'4月'!Y11</f>
        <v>92500</v>
      </c>
      <c r="Z11" s="16">
        <f>MAX(Y11*{3,10,20,25,30,35,45}%-{0,2520,16920,31920,52920,85920,181920},0)</f>
        <v>6730</v>
      </c>
      <c r="AA11" s="16">
        <f>'4月'!Z11</f>
        <v>4880</v>
      </c>
      <c r="AB11" s="16">
        <f t="shared" si="5"/>
        <v>1850</v>
      </c>
    </row>
    <row r="12" ht="21.95" customHeight="1" spans="2:28">
      <c r="B12" s="9" t="s">
        <v>49</v>
      </c>
      <c r="D12" s="16">
        <v>30000</v>
      </c>
      <c r="E12" s="16"/>
      <c r="F12" s="16"/>
      <c r="G12" s="16">
        <f t="shared" si="0"/>
        <v>30000</v>
      </c>
      <c r="H12" s="16">
        <v>5000</v>
      </c>
      <c r="I12" s="16">
        <v>4500</v>
      </c>
      <c r="J12" s="16"/>
      <c r="K12" s="16"/>
      <c r="L12" s="16"/>
      <c r="M12" s="16">
        <f t="shared" si="1"/>
        <v>4500</v>
      </c>
      <c r="N12" s="16">
        <v>2000</v>
      </c>
      <c r="O12" s="16"/>
      <c r="P12" s="16"/>
      <c r="Q12" s="16"/>
      <c r="R12" s="16"/>
      <c r="S12" s="16">
        <f t="shared" si="2"/>
        <v>2000</v>
      </c>
      <c r="T12" s="16"/>
      <c r="U12" s="16"/>
      <c r="V12" s="16"/>
      <c r="W12" s="16">
        <f t="shared" si="3"/>
        <v>0</v>
      </c>
      <c r="X12" s="16">
        <f t="shared" si="4"/>
        <v>18500</v>
      </c>
      <c r="Y12" s="16">
        <f>X12+'4月'!Y12</f>
        <v>92500</v>
      </c>
      <c r="Z12" s="16">
        <f>MAX(Y12*{3,10,20,25,30,35,45}%-{0,2520,16920,31920,52920,85920,181920},0)</f>
        <v>6730</v>
      </c>
      <c r="AA12" s="16">
        <f>'4月'!Z12</f>
        <v>4880</v>
      </c>
      <c r="AB12" s="16">
        <f t="shared" si="5"/>
        <v>1850</v>
      </c>
    </row>
    <row r="13" ht="21.95" customHeight="1" spans="2:28">
      <c r="B13" s="9" t="s">
        <v>50</v>
      </c>
      <c r="D13" s="16">
        <v>30000</v>
      </c>
      <c r="E13" s="16"/>
      <c r="F13" s="16"/>
      <c r="G13" s="16">
        <f t="shared" si="0"/>
        <v>30000</v>
      </c>
      <c r="H13" s="16">
        <v>5000</v>
      </c>
      <c r="I13" s="16">
        <v>4500</v>
      </c>
      <c r="J13" s="16"/>
      <c r="K13" s="16"/>
      <c r="L13" s="16"/>
      <c r="M13" s="16">
        <f t="shared" si="1"/>
        <v>4500</v>
      </c>
      <c r="N13" s="16">
        <v>2000</v>
      </c>
      <c r="O13" s="16"/>
      <c r="P13" s="16"/>
      <c r="Q13" s="16"/>
      <c r="R13" s="16"/>
      <c r="S13" s="16">
        <f t="shared" si="2"/>
        <v>2000</v>
      </c>
      <c r="T13" s="16"/>
      <c r="U13" s="16"/>
      <c r="V13" s="16"/>
      <c r="W13" s="16">
        <f t="shared" si="3"/>
        <v>0</v>
      </c>
      <c r="X13" s="16">
        <f t="shared" si="4"/>
        <v>18500</v>
      </c>
      <c r="Y13" s="16">
        <f>X13+'4月'!Y13</f>
        <v>92500</v>
      </c>
      <c r="Z13" s="16">
        <f>MAX(Y13*{3,10,20,25,30,35,45}%-{0,2520,16920,31920,52920,85920,181920},0)</f>
        <v>6730</v>
      </c>
      <c r="AA13" s="16">
        <f>'4月'!Z13</f>
        <v>4880</v>
      </c>
      <c r="AB13" s="16">
        <f t="shared" si="5"/>
        <v>1850</v>
      </c>
    </row>
    <row r="14" ht="21.95" customHeight="1" spans="2:28">
      <c r="B14" s="9" t="s">
        <v>51</v>
      </c>
      <c r="D14" s="16">
        <v>30000</v>
      </c>
      <c r="E14" s="16"/>
      <c r="F14" s="16"/>
      <c r="G14" s="16">
        <f t="shared" si="0"/>
        <v>30000</v>
      </c>
      <c r="H14" s="16">
        <v>5000</v>
      </c>
      <c r="I14" s="16">
        <v>4500</v>
      </c>
      <c r="J14" s="16"/>
      <c r="K14" s="16"/>
      <c r="L14" s="16"/>
      <c r="M14" s="16">
        <f t="shared" si="1"/>
        <v>4500</v>
      </c>
      <c r="N14" s="16">
        <v>2000</v>
      </c>
      <c r="O14" s="16"/>
      <c r="P14" s="16"/>
      <c r="Q14" s="16"/>
      <c r="R14" s="16"/>
      <c r="S14" s="16">
        <f t="shared" si="2"/>
        <v>2000</v>
      </c>
      <c r="T14" s="16"/>
      <c r="U14" s="16"/>
      <c r="V14" s="16"/>
      <c r="W14" s="16">
        <f t="shared" si="3"/>
        <v>0</v>
      </c>
      <c r="X14" s="16">
        <f t="shared" si="4"/>
        <v>18500</v>
      </c>
      <c r="Y14" s="16">
        <f>X14+'4月'!Y14</f>
        <v>92500</v>
      </c>
      <c r="Z14" s="16">
        <f>MAX(Y14*{3,10,20,25,30,35,45}%-{0,2520,16920,31920,52920,85920,181920},0)</f>
        <v>6730</v>
      </c>
      <c r="AA14" s="16">
        <f>'4月'!Z14</f>
        <v>4880</v>
      </c>
      <c r="AB14" s="16">
        <f t="shared" si="5"/>
        <v>1850</v>
      </c>
    </row>
    <row r="15" ht="21.95" customHeight="1" spans="2:28">
      <c r="B15" s="9" t="s">
        <v>52</v>
      </c>
      <c r="D15" s="16">
        <v>30000</v>
      </c>
      <c r="E15" s="16"/>
      <c r="F15" s="16"/>
      <c r="G15" s="16">
        <f t="shared" si="0"/>
        <v>30000</v>
      </c>
      <c r="H15" s="16">
        <v>5000</v>
      </c>
      <c r="I15" s="16">
        <v>4500</v>
      </c>
      <c r="J15" s="16"/>
      <c r="K15" s="16"/>
      <c r="L15" s="16"/>
      <c r="M15" s="16">
        <f t="shared" si="1"/>
        <v>4500</v>
      </c>
      <c r="N15" s="16">
        <v>2000</v>
      </c>
      <c r="O15" s="16"/>
      <c r="P15" s="16"/>
      <c r="Q15" s="16"/>
      <c r="R15" s="16"/>
      <c r="S15" s="16">
        <f t="shared" si="2"/>
        <v>2000</v>
      </c>
      <c r="T15" s="16"/>
      <c r="U15" s="16"/>
      <c r="V15" s="16"/>
      <c r="W15" s="16">
        <f t="shared" si="3"/>
        <v>0</v>
      </c>
      <c r="X15" s="16">
        <f t="shared" si="4"/>
        <v>18500</v>
      </c>
      <c r="Y15" s="16">
        <f>X15+'4月'!Y15</f>
        <v>92500</v>
      </c>
      <c r="Z15" s="16">
        <f>MAX(Y15*{3,10,20,25,30,35,45}%-{0,2520,16920,31920,52920,85920,181920},0)</f>
        <v>6730</v>
      </c>
      <c r="AA15" s="16">
        <f>'4月'!Z15</f>
        <v>4880</v>
      </c>
      <c r="AB15" s="16">
        <f t="shared" si="5"/>
        <v>1850</v>
      </c>
    </row>
    <row r="16" ht="21.95" customHeight="1" spans="2:28">
      <c r="B16" s="9" t="s">
        <v>53</v>
      </c>
      <c r="D16" s="16">
        <v>30000</v>
      </c>
      <c r="E16" s="16"/>
      <c r="F16" s="16"/>
      <c r="G16" s="16">
        <f t="shared" si="0"/>
        <v>30000</v>
      </c>
      <c r="H16" s="16">
        <v>5000</v>
      </c>
      <c r="I16" s="16">
        <v>4500</v>
      </c>
      <c r="J16" s="16"/>
      <c r="K16" s="16"/>
      <c r="L16" s="16"/>
      <c r="M16" s="16">
        <f t="shared" si="1"/>
        <v>4500</v>
      </c>
      <c r="N16" s="16">
        <v>2000</v>
      </c>
      <c r="O16" s="16"/>
      <c r="P16" s="16"/>
      <c r="Q16" s="16"/>
      <c r="R16" s="16"/>
      <c r="S16" s="16">
        <f t="shared" si="2"/>
        <v>2000</v>
      </c>
      <c r="T16" s="16"/>
      <c r="U16" s="16"/>
      <c r="V16" s="16"/>
      <c r="W16" s="16">
        <f t="shared" si="3"/>
        <v>0</v>
      </c>
      <c r="X16" s="16">
        <f t="shared" si="4"/>
        <v>18500</v>
      </c>
      <c r="Y16" s="16">
        <f>X16+'4月'!Y16</f>
        <v>92500</v>
      </c>
      <c r="Z16" s="16">
        <f>MAX(Y16*{3,10,20,25,30,35,45}%-{0,2520,16920,31920,52920,85920,181920},0)</f>
        <v>6730</v>
      </c>
      <c r="AA16" s="16">
        <f>'4月'!Z16</f>
        <v>4880</v>
      </c>
      <c r="AB16" s="16">
        <f t="shared" si="5"/>
        <v>1850</v>
      </c>
    </row>
    <row r="17" ht="21.95" customHeight="1" spans="2:28">
      <c r="B17" s="17" t="s">
        <v>54</v>
      </c>
      <c r="C17" s="18"/>
      <c r="D17" s="19">
        <f>SUM(D5:D16)</f>
        <v>360000</v>
      </c>
      <c r="E17" s="19">
        <f t="shared" ref="E17:AB17" si="6">SUM(E5:E16)</f>
        <v>0</v>
      </c>
      <c r="F17" s="19">
        <f t="shared" si="6"/>
        <v>0</v>
      </c>
      <c r="G17" s="19">
        <f t="shared" si="6"/>
        <v>360000</v>
      </c>
      <c r="H17" s="19">
        <f t="shared" si="6"/>
        <v>60000</v>
      </c>
      <c r="I17" s="19">
        <f t="shared" si="6"/>
        <v>54000</v>
      </c>
      <c r="J17" s="19">
        <f t="shared" si="6"/>
        <v>0</v>
      </c>
      <c r="K17" s="19">
        <f t="shared" si="6"/>
        <v>0</v>
      </c>
      <c r="L17" s="19">
        <f t="shared" si="6"/>
        <v>0</v>
      </c>
      <c r="M17" s="19">
        <f t="shared" si="6"/>
        <v>54000</v>
      </c>
      <c r="N17" s="19">
        <f t="shared" si="6"/>
        <v>24000</v>
      </c>
      <c r="O17" s="19">
        <f t="shared" si="6"/>
        <v>0</v>
      </c>
      <c r="P17" s="19">
        <f t="shared" si="6"/>
        <v>0</v>
      </c>
      <c r="Q17" s="19">
        <f t="shared" si="6"/>
        <v>0</v>
      </c>
      <c r="R17" s="19">
        <f t="shared" si="6"/>
        <v>0</v>
      </c>
      <c r="S17" s="19">
        <f t="shared" si="6"/>
        <v>24000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>
        <f t="shared" si="6"/>
        <v>0</v>
      </c>
      <c r="X17" s="19">
        <f t="shared" si="6"/>
        <v>222000</v>
      </c>
      <c r="Y17" s="19">
        <f t="shared" si="6"/>
        <v>1110000</v>
      </c>
      <c r="Z17" s="19">
        <f t="shared" si="6"/>
        <v>80760</v>
      </c>
      <c r="AA17" s="19">
        <f t="shared" si="6"/>
        <v>58560</v>
      </c>
      <c r="AB17" s="19">
        <f t="shared" si="6"/>
        <v>22200</v>
      </c>
    </row>
    <row r="18" ht="21.95" customHeight="1"/>
    <row r="19" s="13" customFormat="1" ht="18" customHeight="1" spans="2:2">
      <c r="B19" s="20" t="s">
        <v>55</v>
      </c>
    </row>
    <row r="20" s="13" customFormat="1" ht="18" customHeight="1" spans="2:2">
      <c r="B20" s="13" t="s">
        <v>56</v>
      </c>
    </row>
    <row r="21" s="13" customFormat="1" ht="18" customHeight="1" spans="2:2">
      <c r="B21" s="13" t="s">
        <v>57</v>
      </c>
    </row>
    <row r="22" s="13" customFormat="1" ht="18" customHeight="1" spans="2:2">
      <c r="B22" s="13" t="s">
        <v>58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9"/>
  <sheetViews>
    <sheetView topLeftCell="A13" workbookViewId="0">
      <selection activeCell="E30" sqref="$A1:$XFD1048576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9.375" style="10" customWidth="1"/>
    <col min="5" max="5" width="8.375" style="10" customWidth="1"/>
    <col min="6" max="6" width="8.625" style="10" customWidth="1"/>
    <col min="7" max="7" width="10.125" style="10" customWidth="1"/>
    <col min="8" max="8" width="9.37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4" width="13.875" style="10" customWidth="1"/>
    <col min="25" max="25" width="17.25" style="10" customWidth="1"/>
    <col min="26" max="26" width="14.875" style="10" customWidth="1"/>
    <col min="27" max="27" width="13.125" style="10" customWidth="1"/>
    <col min="28" max="28" width="10.5" style="10" customWidth="1"/>
    <col min="29" max="16384" width="9" style="10"/>
  </cols>
  <sheetData>
    <row r="2" s="12" customFormat="1" ht="18.75" customHeight="1" spans="2:24">
      <c r="B2" s="12" t="s">
        <v>0</v>
      </c>
      <c r="C2" s="15" t="s">
        <v>1</v>
      </c>
      <c r="D2" s="12" t="s">
        <v>2</v>
      </c>
      <c r="H2" s="12" t="s">
        <v>3</v>
      </c>
      <c r="I2" s="12" t="s">
        <v>4</v>
      </c>
      <c r="N2" s="12" t="s">
        <v>5</v>
      </c>
      <c r="T2" s="12" t="s">
        <v>6</v>
      </c>
      <c r="X2" s="12" t="s">
        <v>7</v>
      </c>
    </row>
    <row r="3" s="12" customFormat="1" ht="22.5" spans="3:28">
      <c r="C3" s="15"/>
      <c r="D3" s="12" t="s">
        <v>8</v>
      </c>
      <c r="E3" s="12" t="s">
        <v>9</v>
      </c>
      <c r="F3" s="12" t="s">
        <v>10</v>
      </c>
      <c r="G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</row>
    <row r="4" s="12" customFormat="1" ht="22.5" spans="2:28">
      <c r="B4" s="12">
        <v>1</v>
      </c>
      <c r="C4" s="15" t="s">
        <v>32</v>
      </c>
      <c r="D4" s="12">
        <v>3</v>
      </c>
      <c r="E4" s="12">
        <v>4</v>
      </c>
      <c r="F4" s="12">
        <v>5</v>
      </c>
      <c r="G4" s="12" t="s">
        <v>33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 t="s">
        <v>34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 t="s">
        <v>35</v>
      </c>
      <c r="T4" s="12">
        <v>19</v>
      </c>
      <c r="U4" s="12">
        <v>20</v>
      </c>
      <c r="V4" s="12">
        <v>21</v>
      </c>
      <c r="W4" s="12" t="s">
        <v>36</v>
      </c>
      <c r="X4" s="12" t="s">
        <v>37</v>
      </c>
      <c r="Y4" s="21" t="s">
        <v>38</v>
      </c>
      <c r="Z4" s="12" t="s">
        <v>39</v>
      </c>
      <c r="AA4" s="21" t="s">
        <v>40</v>
      </c>
      <c r="AB4" s="12" t="s">
        <v>41</v>
      </c>
    </row>
    <row r="5" ht="21.95" customHeight="1" spans="2:28">
      <c r="B5" s="9" t="s">
        <v>42</v>
      </c>
      <c r="D5" s="16">
        <v>30000</v>
      </c>
      <c r="E5" s="16"/>
      <c r="F5" s="16"/>
      <c r="G5" s="16">
        <f>SUM(D5:F5)</f>
        <v>30000</v>
      </c>
      <c r="H5" s="16">
        <v>5000</v>
      </c>
      <c r="I5" s="16">
        <v>4500</v>
      </c>
      <c r="J5" s="16"/>
      <c r="K5" s="16"/>
      <c r="L5" s="16"/>
      <c r="M5" s="16">
        <f>SUM(I5:L5)</f>
        <v>4500</v>
      </c>
      <c r="N5" s="16">
        <v>2000</v>
      </c>
      <c r="O5" s="16"/>
      <c r="P5" s="16"/>
      <c r="Q5" s="16"/>
      <c r="R5" s="16"/>
      <c r="S5" s="16">
        <f>SUM(N5:R5)</f>
        <v>2000</v>
      </c>
      <c r="T5" s="16"/>
      <c r="U5" s="16"/>
      <c r="V5" s="16"/>
      <c r="W5" s="16">
        <f>SUM(T5:V5)</f>
        <v>0</v>
      </c>
      <c r="X5" s="16">
        <f>G5-H5-M5-S5-W5</f>
        <v>18500</v>
      </c>
      <c r="Y5" s="16">
        <f>X5+'5月'!Y5</f>
        <v>111000</v>
      </c>
      <c r="Z5" s="16">
        <f>MAX(Y5*{3,10,20,25,30,35,45}%-{0,2520,16920,31920,52920,85920,181920},0)</f>
        <v>8580</v>
      </c>
      <c r="AA5" s="16">
        <f>'5月'!Z5</f>
        <v>6730</v>
      </c>
      <c r="AB5" s="16">
        <f>Z5-AA5</f>
        <v>1850</v>
      </c>
    </row>
    <row r="6" ht="21.95" customHeight="1" spans="2:28">
      <c r="B6" s="9" t="s">
        <v>43</v>
      </c>
      <c r="D6" s="16">
        <v>30000</v>
      </c>
      <c r="E6" s="16"/>
      <c r="F6" s="16"/>
      <c r="G6" s="16">
        <f t="shared" ref="G6:G16" si="0">SUM(D6:F6)</f>
        <v>30000</v>
      </c>
      <c r="H6" s="16">
        <v>5000</v>
      </c>
      <c r="I6" s="16">
        <v>4500</v>
      </c>
      <c r="J6" s="16"/>
      <c r="K6" s="16"/>
      <c r="L6" s="16"/>
      <c r="M6" s="16">
        <f t="shared" ref="M6:M16" si="1">SUM(I6:L6)</f>
        <v>4500</v>
      </c>
      <c r="N6" s="16">
        <v>2000</v>
      </c>
      <c r="O6" s="16"/>
      <c r="P6" s="16"/>
      <c r="Q6" s="16"/>
      <c r="R6" s="16"/>
      <c r="S6" s="16">
        <f t="shared" ref="S6:S16" si="2">SUM(N6:R6)</f>
        <v>2000</v>
      </c>
      <c r="T6" s="16"/>
      <c r="U6" s="16"/>
      <c r="V6" s="16"/>
      <c r="W6" s="16">
        <f t="shared" ref="W6:W16" si="3">SUM(T6:V6)</f>
        <v>0</v>
      </c>
      <c r="X6" s="16">
        <f t="shared" ref="X6:X16" si="4">G6-H6-M6-S6-W6</f>
        <v>18500</v>
      </c>
      <c r="Y6" s="16">
        <f>X6+'5月'!Y6</f>
        <v>111000</v>
      </c>
      <c r="Z6" s="16">
        <f>MAX(Y6*{3,10,20,25,30,35,45}%-{0,2520,16920,31920,52920,85920,181920},0)</f>
        <v>8580</v>
      </c>
      <c r="AA6" s="16">
        <f>'5月'!Z6</f>
        <v>6730</v>
      </c>
      <c r="AB6" s="16">
        <f t="shared" ref="AB6:AB16" si="5">Z6-AA6</f>
        <v>1850</v>
      </c>
    </row>
    <row r="7" ht="21.95" customHeight="1" spans="2:28">
      <c r="B7" s="9" t="s">
        <v>44</v>
      </c>
      <c r="D7" s="16">
        <v>30000</v>
      </c>
      <c r="E7" s="16"/>
      <c r="F7" s="16"/>
      <c r="G7" s="16">
        <f t="shared" si="0"/>
        <v>30000</v>
      </c>
      <c r="H7" s="16">
        <v>5000</v>
      </c>
      <c r="I7" s="16">
        <v>4500</v>
      </c>
      <c r="J7" s="16"/>
      <c r="K7" s="16"/>
      <c r="L7" s="16"/>
      <c r="M7" s="16">
        <f t="shared" si="1"/>
        <v>4500</v>
      </c>
      <c r="N7" s="16">
        <v>2000</v>
      </c>
      <c r="O7" s="16"/>
      <c r="P7" s="16"/>
      <c r="Q7" s="16"/>
      <c r="R7" s="16"/>
      <c r="S7" s="16">
        <f t="shared" si="2"/>
        <v>2000</v>
      </c>
      <c r="T7" s="16"/>
      <c r="U7" s="16"/>
      <c r="V7" s="16"/>
      <c r="W7" s="16">
        <f t="shared" si="3"/>
        <v>0</v>
      </c>
      <c r="X7" s="16">
        <f t="shared" si="4"/>
        <v>18500</v>
      </c>
      <c r="Y7" s="16">
        <f>X7+'5月'!Y7</f>
        <v>111000</v>
      </c>
      <c r="Z7" s="16">
        <f>MAX(Y7*{3,10,20,25,30,35,45}%-{0,2520,16920,31920,52920,85920,181920},0)</f>
        <v>8580</v>
      </c>
      <c r="AA7" s="16">
        <f>'5月'!Z7</f>
        <v>6730</v>
      </c>
      <c r="AB7" s="16">
        <f t="shared" si="5"/>
        <v>1850</v>
      </c>
    </row>
    <row r="8" ht="21.95" customHeight="1" spans="2:28">
      <c r="B8" s="9" t="s">
        <v>45</v>
      </c>
      <c r="D8" s="16">
        <v>30000</v>
      </c>
      <c r="E8" s="16"/>
      <c r="F8" s="16"/>
      <c r="G8" s="16">
        <f t="shared" si="0"/>
        <v>30000</v>
      </c>
      <c r="H8" s="16">
        <v>5000</v>
      </c>
      <c r="I8" s="16">
        <v>4500</v>
      </c>
      <c r="J8" s="16"/>
      <c r="K8" s="16"/>
      <c r="L8" s="16"/>
      <c r="M8" s="16">
        <f t="shared" si="1"/>
        <v>4500</v>
      </c>
      <c r="N8" s="16">
        <v>2000</v>
      </c>
      <c r="O8" s="16"/>
      <c r="P8" s="16"/>
      <c r="Q8" s="16"/>
      <c r="R8" s="16"/>
      <c r="S8" s="16">
        <f t="shared" si="2"/>
        <v>2000</v>
      </c>
      <c r="T8" s="16"/>
      <c r="U8" s="16"/>
      <c r="V8" s="16"/>
      <c r="W8" s="16">
        <f t="shared" si="3"/>
        <v>0</v>
      </c>
      <c r="X8" s="16">
        <f t="shared" si="4"/>
        <v>18500</v>
      </c>
      <c r="Y8" s="16">
        <f>X8+'5月'!Y8</f>
        <v>111000</v>
      </c>
      <c r="Z8" s="16">
        <f>MAX(Y8*{3,10,20,25,30,35,45}%-{0,2520,16920,31920,52920,85920,181920},0)</f>
        <v>8580</v>
      </c>
      <c r="AA8" s="16">
        <f>'5月'!Z8</f>
        <v>6730</v>
      </c>
      <c r="AB8" s="16">
        <f t="shared" si="5"/>
        <v>1850</v>
      </c>
    </row>
    <row r="9" ht="21.95" customHeight="1" spans="2:28">
      <c r="B9" s="9" t="s">
        <v>46</v>
      </c>
      <c r="D9" s="16">
        <v>30000</v>
      </c>
      <c r="E9" s="16"/>
      <c r="F9" s="16"/>
      <c r="G9" s="16">
        <f t="shared" si="0"/>
        <v>30000</v>
      </c>
      <c r="H9" s="16">
        <v>5000</v>
      </c>
      <c r="I9" s="16">
        <v>4500</v>
      </c>
      <c r="J9" s="16"/>
      <c r="K9" s="16"/>
      <c r="L9" s="16"/>
      <c r="M9" s="16">
        <f t="shared" si="1"/>
        <v>4500</v>
      </c>
      <c r="N9" s="16">
        <v>2000</v>
      </c>
      <c r="O9" s="16"/>
      <c r="P9" s="16"/>
      <c r="Q9" s="16"/>
      <c r="R9" s="16"/>
      <c r="S9" s="16">
        <f t="shared" si="2"/>
        <v>2000</v>
      </c>
      <c r="T9" s="16"/>
      <c r="U9" s="16"/>
      <c r="V9" s="16"/>
      <c r="W9" s="16">
        <f t="shared" si="3"/>
        <v>0</v>
      </c>
      <c r="X9" s="16">
        <f t="shared" si="4"/>
        <v>18500</v>
      </c>
      <c r="Y9" s="16">
        <f>X9+'5月'!Y9</f>
        <v>111000</v>
      </c>
      <c r="Z9" s="16">
        <f>MAX(Y9*{3,10,20,25,30,35,45}%-{0,2520,16920,31920,52920,85920,181920},0)</f>
        <v>8580</v>
      </c>
      <c r="AA9" s="16">
        <f>'5月'!Z9</f>
        <v>6730</v>
      </c>
      <c r="AB9" s="16">
        <f t="shared" si="5"/>
        <v>1850</v>
      </c>
    </row>
    <row r="10" ht="21.95" customHeight="1" spans="2:28">
      <c r="B10" s="9" t="s">
        <v>47</v>
      </c>
      <c r="D10" s="16">
        <v>30000</v>
      </c>
      <c r="E10" s="16"/>
      <c r="F10" s="16"/>
      <c r="G10" s="16">
        <f t="shared" si="0"/>
        <v>30000</v>
      </c>
      <c r="H10" s="16">
        <v>5000</v>
      </c>
      <c r="I10" s="16">
        <v>4500</v>
      </c>
      <c r="J10" s="16"/>
      <c r="K10" s="16"/>
      <c r="L10" s="16"/>
      <c r="M10" s="16">
        <f t="shared" si="1"/>
        <v>4500</v>
      </c>
      <c r="N10" s="16">
        <v>2000</v>
      </c>
      <c r="O10" s="16"/>
      <c r="P10" s="16"/>
      <c r="Q10" s="16"/>
      <c r="R10" s="16"/>
      <c r="S10" s="16">
        <f t="shared" si="2"/>
        <v>2000</v>
      </c>
      <c r="T10" s="16"/>
      <c r="U10" s="16"/>
      <c r="V10" s="16"/>
      <c r="W10" s="16">
        <f t="shared" si="3"/>
        <v>0</v>
      </c>
      <c r="X10" s="16">
        <f t="shared" si="4"/>
        <v>18500</v>
      </c>
      <c r="Y10" s="16">
        <f>X10+'5月'!Y10</f>
        <v>111000</v>
      </c>
      <c r="Z10" s="16">
        <f>MAX(Y10*{3,10,20,25,30,35,45}%-{0,2520,16920,31920,52920,85920,181920},0)</f>
        <v>8580</v>
      </c>
      <c r="AA10" s="16">
        <f>'5月'!Z10</f>
        <v>6730</v>
      </c>
      <c r="AB10" s="16">
        <f t="shared" si="5"/>
        <v>1850</v>
      </c>
    </row>
    <row r="11" ht="21.95" customHeight="1" spans="2:28">
      <c r="B11" s="9" t="s">
        <v>48</v>
      </c>
      <c r="D11" s="16">
        <v>30000</v>
      </c>
      <c r="E11" s="16"/>
      <c r="F11" s="16"/>
      <c r="G11" s="16">
        <f t="shared" si="0"/>
        <v>30000</v>
      </c>
      <c r="H11" s="16">
        <v>5000</v>
      </c>
      <c r="I11" s="16">
        <v>4500</v>
      </c>
      <c r="J11" s="16"/>
      <c r="K11" s="16"/>
      <c r="L11" s="16"/>
      <c r="M11" s="16">
        <f t="shared" si="1"/>
        <v>4500</v>
      </c>
      <c r="N11" s="16">
        <v>2000</v>
      </c>
      <c r="O11" s="16"/>
      <c r="P11" s="16"/>
      <c r="Q11" s="16"/>
      <c r="R11" s="16"/>
      <c r="S11" s="16">
        <f t="shared" si="2"/>
        <v>2000</v>
      </c>
      <c r="T11" s="16"/>
      <c r="U11" s="16"/>
      <c r="V11" s="16"/>
      <c r="W11" s="16">
        <f t="shared" si="3"/>
        <v>0</v>
      </c>
      <c r="X11" s="16">
        <f t="shared" si="4"/>
        <v>18500</v>
      </c>
      <c r="Y11" s="16">
        <f>X11+'5月'!Y11</f>
        <v>111000</v>
      </c>
      <c r="Z11" s="16">
        <f>MAX(Y11*{3,10,20,25,30,35,45}%-{0,2520,16920,31920,52920,85920,181920},0)</f>
        <v>8580</v>
      </c>
      <c r="AA11" s="16">
        <f>'5月'!Z11</f>
        <v>6730</v>
      </c>
      <c r="AB11" s="16">
        <f t="shared" si="5"/>
        <v>1850</v>
      </c>
    </row>
    <row r="12" ht="21.95" customHeight="1" spans="2:28">
      <c r="B12" s="9" t="s">
        <v>49</v>
      </c>
      <c r="D12" s="16">
        <v>30000</v>
      </c>
      <c r="E12" s="16"/>
      <c r="F12" s="16"/>
      <c r="G12" s="16">
        <f t="shared" si="0"/>
        <v>30000</v>
      </c>
      <c r="H12" s="16">
        <v>5000</v>
      </c>
      <c r="I12" s="16">
        <v>4500</v>
      </c>
      <c r="J12" s="16"/>
      <c r="K12" s="16"/>
      <c r="L12" s="16"/>
      <c r="M12" s="16">
        <f t="shared" si="1"/>
        <v>4500</v>
      </c>
      <c r="N12" s="16">
        <v>2000</v>
      </c>
      <c r="O12" s="16"/>
      <c r="P12" s="16"/>
      <c r="Q12" s="16"/>
      <c r="R12" s="16"/>
      <c r="S12" s="16">
        <f t="shared" si="2"/>
        <v>2000</v>
      </c>
      <c r="T12" s="16"/>
      <c r="U12" s="16"/>
      <c r="V12" s="16"/>
      <c r="W12" s="16">
        <f t="shared" si="3"/>
        <v>0</v>
      </c>
      <c r="X12" s="16">
        <f t="shared" si="4"/>
        <v>18500</v>
      </c>
      <c r="Y12" s="16">
        <f>X12+'5月'!Y12</f>
        <v>111000</v>
      </c>
      <c r="Z12" s="16">
        <f>MAX(Y12*{3,10,20,25,30,35,45}%-{0,2520,16920,31920,52920,85920,181920},0)</f>
        <v>8580</v>
      </c>
      <c r="AA12" s="16">
        <f>'5月'!Z12</f>
        <v>6730</v>
      </c>
      <c r="AB12" s="16">
        <f t="shared" si="5"/>
        <v>1850</v>
      </c>
    </row>
    <row r="13" ht="21.95" customHeight="1" spans="2:28">
      <c r="B13" s="9" t="s">
        <v>50</v>
      </c>
      <c r="D13" s="16">
        <v>30000</v>
      </c>
      <c r="E13" s="16"/>
      <c r="F13" s="16"/>
      <c r="G13" s="16">
        <f t="shared" si="0"/>
        <v>30000</v>
      </c>
      <c r="H13" s="16">
        <v>5000</v>
      </c>
      <c r="I13" s="16">
        <v>4500</v>
      </c>
      <c r="J13" s="16"/>
      <c r="K13" s="16"/>
      <c r="L13" s="16"/>
      <c r="M13" s="16">
        <f t="shared" si="1"/>
        <v>4500</v>
      </c>
      <c r="N13" s="16">
        <v>2000</v>
      </c>
      <c r="O13" s="16"/>
      <c r="P13" s="16"/>
      <c r="Q13" s="16"/>
      <c r="R13" s="16"/>
      <c r="S13" s="16">
        <f t="shared" si="2"/>
        <v>2000</v>
      </c>
      <c r="T13" s="16"/>
      <c r="U13" s="16"/>
      <c r="V13" s="16"/>
      <c r="W13" s="16">
        <f t="shared" si="3"/>
        <v>0</v>
      </c>
      <c r="X13" s="16">
        <f t="shared" si="4"/>
        <v>18500</v>
      </c>
      <c r="Y13" s="16">
        <f>X13+'5月'!Y13</f>
        <v>111000</v>
      </c>
      <c r="Z13" s="16">
        <f>MAX(Y13*{3,10,20,25,30,35,45}%-{0,2520,16920,31920,52920,85920,181920},0)</f>
        <v>8580</v>
      </c>
      <c r="AA13" s="16">
        <f>'5月'!Z13</f>
        <v>6730</v>
      </c>
      <c r="AB13" s="16">
        <f t="shared" si="5"/>
        <v>1850</v>
      </c>
    </row>
    <row r="14" ht="21.95" customHeight="1" spans="2:28">
      <c r="B14" s="9" t="s">
        <v>51</v>
      </c>
      <c r="D14" s="16">
        <v>30000</v>
      </c>
      <c r="E14" s="16"/>
      <c r="F14" s="16"/>
      <c r="G14" s="16">
        <f t="shared" si="0"/>
        <v>30000</v>
      </c>
      <c r="H14" s="16">
        <v>5000</v>
      </c>
      <c r="I14" s="16">
        <v>4500</v>
      </c>
      <c r="J14" s="16"/>
      <c r="K14" s="16"/>
      <c r="L14" s="16"/>
      <c r="M14" s="16">
        <f t="shared" si="1"/>
        <v>4500</v>
      </c>
      <c r="N14" s="16">
        <v>2000</v>
      </c>
      <c r="O14" s="16"/>
      <c r="P14" s="16"/>
      <c r="Q14" s="16"/>
      <c r="R14" s="16"/>
      <c r="S14" s="16">
        <f t="shared" si="2"/>
        <v>2000</v>
      </c>
      <c r="T14" s="16"/>
      <c r="U14" s="16"/>
      <c r="V14" s="16"/>
      <c r="W14" s="16">
        <f t="shared" si="3"/>
        <v>0</v>
      </c>
      <c r="X14" s="16">
        <f t="shared" si="4"/>
        <v>18500</v>
      </c>
      <c r="Y14" s="16">
        <f>X14+'5月'!Y14</f>
        <v>111000</v>
      </c>
      <c r="Z14" s="16">
        <f>MAX(Y14*{3,10,20,25,30,35,45}%-{0,2520,16920,31920,52920,85920,181920},0)</f>
        <v>8580</v>
      </c>
      <c r="AA14" s="16">
        <f>'5月'!Z14</f>
        <v>6730</v>
      </c>
      <c r="AB14" s="16">
        <f t="shared" si="5"/>
        <v>1850</v>
      </c>
    </row>
    <row r="15" ht="21.95" customHeight="1" spans="2:28">
      <c r="B15" s="9" t="s">
        <v>52</v>
      </c>
      <c r="D15" s="16">
        <v>30000</v>
      </c>
      <c r="E15" s="16"/>
      <c r="F15" s="16"/>
      <c r="G15" s="16">
        <f t="shared" si="0"/>
        <v>30000</v>
      </c>
      <c r="H15" s="16">
        <v>5000</v>
      </c>
      <c r="I15" s="16">
        <v>4500</v>
      </c>
      <c r="J15" s="16"/>
      <c r="K15" s="16"/>
      <c r="L15" s="16"/>
      <c r="M15" s="16">
        <f t="shared" si="1"/>
        <v>4500</v>
      </c>
      <c r="N15" s="16">
        <v>2000</v>
      </c>
      <c r="O15" s="16"/>
      <c r="P15" s="16"/>
      <c r="Q15" s="16"/>
      <c r="R15" s="16"/>
      <c r="S15" s="16">
        <f t="shared" si="2"/>
        <v>2000</v>
      </c>
      <c r="T15" s="16"/>
      <c r="U15" s="16"/>
      <c r="V15" s="16"/>
      <c r="W15" s="16">
        <f t="shared" si="3"/>
        <v>0</v>
      </c>
      <c r="X15" s="16">
        <f t="shared" si="4"/>
        <v>18500</v>
      </c>
      <c r="Y15" s="16">
        <f>X15+'5月'!Y15</f>
        <v>111000</v>
      </c>
      <c r="Z15" s="16">
        <f>MAX(Y15*{3,10,20,25,30,35,45}%-{0,2520,16920,31920,52920,85920,181920},0)</f>
        <v>8580</v>
      </c>
      <c r="AA15" s="16">
        <f>'5月'!Z15</f>
        <v>6730</v>
      </c>
      <c r="AB15" s="16">
        <f t="shared" si="5"/>
        <v>1850</v>
      </c>
    </row>
    <row r="16" ht="21.95" customHeight="1" spans="2:28">
      <c r="B16" s="9" t="s">
        <v>53</v>
      </c>
      <c r="D16" s="16">
        <v>30000</v>
      </c>
      <c r="E16" s="16"/>
      <c r="F16" s="16"/>
      <c r="G16" s="16">
        <f t="shared" si="0"/>
        <v>30000</v>
      </c>
      <c r="H16" s="16">
        <v>5000</v>
      </c>
      <c r="I16" s="16">
        <v>4500</v>
      </c>
      <c r="J16" s="16"/>
      <c r="K16" s="16"/>
      <c r="L16" s="16"/>
      <c r="M16" s="16">
        <f t="shared" si="1"/>
        <v>4500</v>
      </c>
      <c r="N16" s="16">
        <v>2000</v>
      </c>
      <c r="O16" s="16"/>
      <c r="P16" s="16"/>
      <c r="Q16" s="16"/>
      <c r="R16" s="16"/>
      <c r="S16" s="16">
        <f t="shared" si="2"/>
        <v>2000</v>
      </c>
      <c r="T16" s="16"/>
      <c r="U16" s="16"/>
      <c r="V16" s="16"/>
      <c r="W16" s="16">
        <f t="shared" si="3"/>
        <v>0</v>
      </c>
      <c r="X16" s="16">
        <f t="shared" si="4"/>
        <v>18500</v>
      </c>
      <c r="Y16" s="16">
        <f>X16+'5月'!Y16</f>
        <v>111000</v>
      </c>
      <c r="Z16" s="16">
        <f>MAX(Y16*{3,10,20,25,30,35,45}%-{0,2520,16920,31920,52920,85920,181920},0)</f>
        <v>8580</v>
      </c>
      <c r="AA16" s="16">
        <f>'5月'!Z16</f>
        <v>6730</v>
      </c>
      <c r="AB16" s="16">
        <f t="shared" si="5"/>
        <v>1850</v>
      </c>
    </row>
    <row r="17" ht="21.95" customHeight="1" spans="2:28">
      <c r="B17" s="17" t="s">
        <v>54</v>
      </c>
      <c r="C17" s="18"/>
      <c r="D17" s="19">
        <f>SUM(D5:D16)</f>
        <v>360000</v>
      </c>
      <c r="E17" s="19">
        <f t="shared" ref="E17:AB17" si="6">SUM(E5:E16)</f>
        <v>0</v>
      </c>
      <c r="F17" s="19">
        <f t="shared" si="6"/>
        <v>0</v>
      </c>
      <c r="G17" s="19">
        <f t="shared" si="6"/>
        <v>360000</v>
      </c>
      <c r="H17" s="19">
        <f t="shared" si="6"/>
        <v>60000</v>
      </c>
      <c r="I17" s="19">
        <f t="shared" si="6"/>
        <v>54000</v>
      </c>
      <c r="J17" s="19">
        <f t="shared" si="6"/>
        <v>0</v>
      </c>
      <c r="K17" s="19">
        <f t="shared" si="6"/>
        <v>0</v>
      </c>
      <c r="L17" s="19">
        <f t="shared" si="6"/>
        <v>0</v>
      </c>
      <c r="M17" s="19">
        <f t="shared" si="6"/>
        <v>54000</v>
      </c>
      <c r="N17" s="19">
        <f t="shared" si="6"/>
        <v>24000</v>
      </c>
      <c r="O17" s="19">
        <f t="shared" si="6"/>
        <v>0</v>
      </c>
      <c r="P17" s="19">
        <f t="shared" si="6"/>
        <v>0</v>
      </c>
      <c r="Q17" s="19">
        <f t="shared" si="6"/>
        <v>0</v>
      </c>
      <c r="R17" s="19">
        <f t="shared" si="6"/>
        <v>0</v>
      </c>
      <c r="S17" s="19">
        <f t="shared" si="6"/>
        <v>24000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>
        <f t="shared" si="6"/>
        <v>0</v>
      </c>
      <c r="X17" s="19">
        <f t="shared" si="6"/>
        <v>222000</v>
      </c>
      <c r="Y17" s="19">
        <f t="shared" si="6"/>
        <v>1332000</v>
      </c>
      <c r="Z17" s="19">
        <f t="shared" si="6"/>
        <v>102960</v>
      </c>
      <c r="AA17" s="19">
        <f t="shared" si="6"/>
        <v>80760</v>
      </c>
      <c r="AB17" s="19">
        <f t="shared" si="6"/>
        <v>22200</v>
      </c>
    </row>
    <row r="18" ht="21.95" customHeight="1"/>
    <row r="19" s="13" customFormat="1" ht="18" customHeight="1" spans="2:2">
      <c r="B19" s="20" t="s">
        <v>55</v>
      </c>
    </row>
    <row r="20" s="13" customFormat="1" ht="18" customHeight="1" spans="2:2">
      <c r="B20" s="13" t="s">
        <v>56</v>
      </c>
    </row>
    <row r="21" s="13" customFormat="1" ht="18" customHeight="1" spans="2:2">
      <c r="B21" s="13" t="s">
        <v>57</v>
      </c>
    </row>
    <row r="22" s="13" customFormat="1" ht="18" customHeight="1" spans="2:2">
      <c r="B22" s="13" t="s">
        <v>58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9"/>
  <sheetViews>
    <sheetView topLeftCell="A7" workbookViewId="0">
      <selection activeCell="D26" sqref="$A1:$XFD1048576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9.375" style="10" customWidth="1"/>
    <col min="5" max="5" width="8.375" style="10" customWidth="1"/>
    <col min="6" max="6" width="8.625" style="10" customWidth="1"/>
    <col min="7" max="7" width="10.125" style="10" customWidth="1"/>
    <col min="8" max="8" width="9.37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4" width="13.875" style="10" customWidth="1"/>
    <col min="25" max="25" width="17.25" style="10" customWidth="1"/>
    <col min="26" max="26" width="14.875" style="10" customWidth="1"/>
    <col min="27" max="27" width="13.125" style="10" customWidth="1"/>
    <col min="28" max="28" width="10.5" style="10" customWidth="1"/>
    <col min="29" max="16384" width="9" style="10"/>
  </cols>
  <sheetData>
    <row r="2" s="12" customFormat="1" ht="18.75" customHeight="1" spans="2:24">
      <c r="B2" s="12" t="s">
        <v>0</v>
      </c>
      <c r="C2" s="15" t="s">
        <v>1</v>
      </c>
      <c r="D2" s="12" t="s">
        <v>2</v>
      </c>
      <c r="H2" s="12" t="s">
        <v>3</v>
      </c>
      <c r="I2" s="12" t="s">
        <v>4</v>
      </c>
      <c r="N2" s="12" t="s">
        <v>5</v>
      </c>
      <c r="T2" s="12" t="s">
        <v>6</v>
      </c>
      <c r="X2" s="12" t="s">
        <v>7</v>
      </c>
    </row>
    <row r="3" s="12" customFormat="1" ht="22.5" spans="3:28">
      <c r="C3" s="15"/>
      <c r="D3" s="12" t="s">
        <v>8</v>
      </c>
      <c r="E3" s="12" t="s">
        <v>9</v>
      </c>
      <c r="F3" s="12" t="s">
        <v>10</v>
      </c>
      <c r="G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</row>
    <row r="4" s="12" customFormat="1" ht="22.5" spans="2:28">
      <c r="B4" s="12">
        <v>1</v>
      </c>
      <c r="C4" s="15" t="s">
        <v>32</v>
      </c>
      <c r="D4" s="12">
        <v>3</v>
      </c>
      <c r="E4" s="12">
        <v>4</v>
      </c>
      <c r="F4" s="12">
        <v>5</v>
      </c>
      <c r="G4" s="12" t="s">
        <v>33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 t="s">
        <v>34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 t="s">
        <v>35</v>
      </c>
      <c r="T4" s="12">
        <v>19</v>
      </c>
      <c r="U4" s="12">
        <v>20</v>
      </c>
      <c r="V4" s="12">
        <v>21</v>
      </c>
      <c r="W4" s="12" t="s">
        <v>36</v>
      </c>
      <c r="X4" s="12" t="s">
        <v>37</v>
      </c>
      <c r="Y4" s="21" t="s">
        <v>38</v>
      </c>
      <c r="Z4" s="12" t="s">
        <v>39</v>
      </c>
      <c r="AA4" s="21" t="s">
        <v>40</v>
      </c>
      <c r="AB4" s="12" t="s">
        <v>41</v>
      </c>
    </row>
    <row r="5" ht="21.95" customHeight="1" spans="2:28">
      <c r="B5" s="9" t="s">
        <v>42</v>
      </c>
      <c r="D5" s="16">
        <v>30000</v>
      </c>
      <c r="E5" s="16"/>
      <c r="F5" s="16"/>
      <c r="G5" s="16">
        <f>SUM(D5:F5)</f>
        <v>30000</v>
      </c>
      <c r="H5" s="16">
        <v>5000</v>
      </c>
      <c r="I5" s="16">
        <v>4500</v>
      </c>
      <c r="J5" s="16"/>
      <c r="K5" s="16"/>
      <c r="L5" s="16"/>
      <c r="M5" s="16">
        <f>SUM(I5:L5)</f>
        <v>4500</v>
      </c>
      <c r="N5" s="16">
        <v>2000</v>
      </c>
      <c r="O5" s="16"/>
      <c r="P5" s="16"/>
      <c r="Q5" s="16"/>
      <c r="R5" s="16"/>
      <c r="S5" s="16">
        <f>SUM(N5:R5)</f>
        <v>2000</v>
      </c>
      <c r="T5" s="16"/>
      <c r="U5" s="16"/>
      <c r="V5" s="16"/>
      <c r="W5" s="16">
        <f>SUM(T5:V5)</f>
        <v>0</v>
      </c>
      <c r="X5" s="16">
        <f>G5-H5-M5-S5-W5</f>
        <v>18500</v>
      </c>
      <c r="Y5" s="16">
        <f>X5+'6月'!Y5</f>
        <v>129500</v>
      </c>
      <c r="Z5" s="16">
        <f>MAX(Y5*{3,10,20,25,30,35,45}%-{0,2520,16920,31920,52920,85920,181920},0)</f>
        <v>10430</v>
      </c>
      <c r="AA5" s="16">
        <f>'6月'!Z5</f>
        <v>8580</v>
      </c>
      <c r="AB5" s="16">
        <f>Z5-AA5</f>
        <v>1850</v>
      </c>
    </row>
    <row r="6" ht="21.95" customHeight="1" spans="2:28">
      <c r="B6" s="9" t="s">
        <v>43</v>
      </c>
      <c r="D6" s="16">
        <v>30000</v>
      </c>
      <c r="E6" s="16"/>
      <c r="F6" s="16"/>
      <c r="G6" s="16">
        <f t="shared" ref="G6:G16" si="0">SUM(D6:F6)</f>
        <v>30000</v>
      </c>
      <c r="H6" s="16">
        <v>5000</v>
      </c>
      <c r="I6" s="16">
        <v>4500</v>
      </c>
      <c r="J6" s="16"/>
      <c r="K6" s="16"/>
      <c r="L6" s="16"/>
      <c r="M6" s="16">
        <f t="shared" ref="M6:M16" si="1">SUM(I6:L6)</f>
        <v>4500</v>
      </c>
      <c r="N6" s="16">
        <v>2000</v>
      </c>
      <c r="O6" s="16"/>
      <c r="P6" s="16"/>
      <c r="Q6" s="16"/>
      <c r="R6" s="16"/>
      <c r="S6" s="16">
        <f t="shared" ref="S6:S16" si="2">SUM(N6:R6)</f>
        <v>2000</v>
      </c>
      <c r="T6" s="16"/>
      <c r="U6" s="16"/>
      <c r="V6" s="16"/>
      <c r="W6" s="16">
        <f t="shared" ref="W6:W16" si="3">SUM(T6:V6)</f>
        <v>0</v>
      </c>
      <c r="X6" s="16">
        <f t="shared" ref="X6:X16" si="4">G6-H6-M6-S6-W6</f>
        <v>18500</v>
      </c>
      <c r="Y6" s="16">
        <f>X6+'6月'!Y6</f>
        <v>129500</v>
      </c>
      <c r="Z6" s="16">
        <f>MAX(Y6*{3,10,20,25,30,35,45}%-{0,2520,16920,31920,52920,85920,181920},0)</f>
        <v>10430</v>
      </c>
      <c r="AA6" s="16">
        <f>'6月'!Z6</f>
        <v>8580</v>
      </c>
      <c r="AB6" s="16">
        <f t="shared" ref="AB6:AB16" si="5">Z6-AA6</f>
        <v>1850</v>
      </c>
    </row>
    <row r="7" ht="21.95" customHeight="1" spans="2:28">
      <c r="B7" s="9" t="s">
        <v>44</v>
      </c>
      <c r="D7" s="16">
        <v>30000</v>
      </c>
      <c r="E7" s="16"/>
      <c r="F7" s="16"/>
      <c r="G7" s="16">
        <f t="shared" si="0"/>
        <v>30000</v>
      </c>
      <c r="H7" s="16">
        <v>5000</v>
      </c>
      <c r="I7" s="16">
        <v>4500</v>
      </c>
      <c r="J7" s="16"/>
      <c r="K7" s="16"/>
      <c r="L7" s="16"/>
      <c r="M7" s="16">
        <f t="shared" si="1"/>
        <v>4500</v>
      </c>
      <c r="N7" s="16">
        <v>2000</v>
      </c>
      <c r="O7" s="16"/>
      <c r="P7" s="16"/>
      <c r="Q7" s="16"/>
      <c r="R7" s="16"/>
      <c r="S7" s="16">
        <f t="shared" si="2"/>
        <v>2000</v>
      </c>
      <c r="T7" s="16"/>
      <c r="U7" s="16"/>
      <c r="V7" s="16"/>
      <c r="W7" s="16">
        <f t="shared" si="3"/>
        <v>0</v>
      </c>
      <c r="X7" s="16">
        <f t="shared" si="4"/>
        <v>18500</v>
      </c>
      <c r="Y7" s="16">
        <f>X7+'6月'!Y7</f>
        <v>129500</v>
      </c>
      <c r="Z7" s="16">
        <f>MAX(Y7*{3,10,20,25,30,35,45}%-{0,2520,16920,31920,52920,85920,181920},0)</f>
        <v>10430</v>
      </c>
      <c r="AA7" s="16">
        <f>'6月'!Z7</f>
        <v>8580</v>
      </c>
      <c r="AB7" s="16">
        <f t="shared" si="5"/>
        <v>1850</v>
      </c>
    </row>
    <row r="8" ht="21.95" customHeight="1" spans="2:28">
      <c r="B8" s="9" t="s">
        <v>45</v>
      </c>
      <c r="D8" s="16">
        <v>30000</v>
      </c>
      <c r="E8" s="16"/>
      <c r="F8" s="16"/>
      <c r="G8" s="16">
        <f t="shared" si="0"/>
        <v>30000</v>
      </c>
      <c r="H8" s="16">
        <v>5000</v>
      </c>
      <c r="I8" s="16">
        <v>4500</v>
      </c>
      <c r="J8" s="16"/>
      <c r="K8" s="16"/>
      <c r="L8" s="16"/>
      <c r="M8" s="16">
        <f t="shared" si="1"/>
        <v>4500</v>
      </c>
      <c r="N8" s="16">
        <v>2000</v>
      </c>
      <c r="O8" s="16"/>
      <c r="P8" s="16"/>
      <c r="Q8" s="16"/>
      <c r="R8" s="16"/>
      <c r="S8" s="16">
        <f t="shared" si="2"/>
        <v>2000</v>
      </c>
      <c r="T8" s="16"/>
      <c r="U8" s="16"/>
      <c r="V8" s="16"/>
      <c r="W8" s="16">
        <f t="shared" si="3"/>
        <v>0</v>
      </c>
      <c r="X8" s="16">
        <f t="shared" si="4"/>
        <v>18500</v>
      </c>
      <c r="Y8" s="16">
        <f>X8+'6月'!Y8</f>
        <v>129500</v>
      </c>
      <c r="Z8" s="16">
        <f>MAX(Y8*{3,10,20,25,30,35,45}%-{0,2520,16920,31920,52920,85920,181920},0)</f>
        <v>10430</v>
      </c>
      <c r="AA8" s="16">
        <f>'6月'!Z8</f>
        <v>8580</v>
      </c>
      <c r="AB8" s="16">
        <f t="shared" si="5"/>
        <v>1850</v>
      </c>
    </row>
    <row r="9" ht="21.95" customHeight="1" spans="2:28">
      <c r="B9" s="9" t="s">
        <v>46</v>
      </c>
      <c r="D9" s="16">
        <v>30000</v>
      </c>
      <c r="E9" s="16"/>
      <c r="F9" s="16"/>
      <c r="G9" s="16">
        <f t="shared" si="0"/>
        <v>30000</v>
      </c>
      <c r="H9" s="16">
        <v>5000</v>
      </c>
      <c r="I9" s="16">
        <v>4500</v>
      </c>
      <c r="J9" s="16"/>
      <c r="K9" s="16"/>
      <c r="L9" s="16"/>
      <c r="M9" s="16">
        <f t="shared" si="1"/>
        <v>4500</v>
      </c>
      <c r="N9" s="16">
        <v>2000</v>
      </c>
      <c r="O9" s="16"/>
      <c r="P9" s="16"/>
      <c r="Q9" s="16"/>
      <c r="R9" s="16"/>
      <c r="S9" s="16">
        <f t="shared" si="2"/>
        <v>2000</v>
      </c>
      <c r="T9" s="16"/>
      <c r="U9" s="16"/>
      <c r="V9" s="16"/>
      <c r="W9" s="16">
        <f t="shared" si="3"/>
        <v>0</v>
      </c>
      <c r="X9" s="16">
        <f t="shared" si="4"/>
        <v>18500</v>
      </c>
      <c r="Y9" s="16">
        <f>X9+'6月'!Y9</f>
        <v>129500</v>
      </c>
      <c r="Z9" s="16">
        <f>MAX(Y9*{3,10,20,25,30,35,45}%-{0,2520,16920,31920,52920,85920,181920},0)</f>
        <v>10430</v>
      </c>
      <c r="AA9" s="16">
        <f>'6月'!Z9</f>
        <v>8580</v>
      </c>
      <c r="AB9" s="16">
        <f t="shared" si="5"/>
        <v>1850</v>
      </c>
    </row>
    <row r="10" ht="21.95" customHeight="1" spans="2:28">
      <c r="B10" s="9" t="s">
        <v>47</v>
      </c>
      <c r="D10" s="16">
        <v>30000</v>
      </c>
      <c r="E10" s="16"/>
      <c r="F10" s="16"/>
      <c r="G10" s="16">
        <f t="shared" si="0"/>
        <v>30000</v>
      </c>
      <c r="H10" s="16">
        <v>5000</v>
      </c>
      <c r="I10" s="16">
        <v>4500</v>
      </c>
      <c r="J10" s="16"/>
      <c r="K10" s="16"/>
      <c r="L10" s="16"/>
      <c r="M10" s="16">
        <f t="shared" si="1"/>
        <v>4500</v>
      </c>
      <c r="N10" s="16">
        <v>2000</v>
      </c>
      <c r="O10" s="16"/>
      <c r="P10" s="16"/>
      <c r="Q10" s="16"/>
      <c r="R10" s="16"/>
      <c r="S10" s="16">
        <f t="shared" si="2"/>
        <v>2000</v>
      </c>
      <c r="T10" s="16"/>
      <c r="U10" s="16"/>
      <c r="V10" s="16"/>
      <c r="W10" s="16">
        <f t="shared" si="3"/>
        <v>0</v>
      </c>
      <c r="X10" s="16">
        <f t="shared" si="4"/>
        <v>18500</v>
      </c>
      <c r="Y10" s="16">
        <f>X10+'6月'!Y10</f>
        <v>129500</v>
      </c>
      <c r="Z10" s="16">
        <f>MAX(Y10*{3,10,20,25,30,35,45}%-{0,2520,16920,31920,52920,85920,181920},0)</f>
        <v>10430</v>
      </c>
      <c r="AA10" s="16">
        <f>'6月'!Z10</f>
        <v>8580</v>
      </c>
      <c r="AB10" s="16">
        <f t="shared" si="5"/>
        <v>1850</v>
      </c>
    </row>
    <row r="11" ht="21.95" customHeight="1" spans="2:28">
      <c r="B11" s="9" t="s">
        <v>48</v>
      </c>
      <c r="D11" s="16">
        <v>30000</v>
      </c>
      <c r="E11" s="16"/>
      <c r="F11" s="16"/>
      <c r="G11" s="16">
        <f t="shared" si="0"/>
        <v>30000</v>
      </c>
      <c r="H11" s="16">
        <v>5000</v>
      </c>
      <c r="I11" s="16">
        <v>4500</v>
      </c>
      <c r="J11" s="16"/>
      <c r="K11" s="16"/>
      <c r="L11" s="16"/>
      <c r="M11" s="16">
        <f t="shared" si="1"/>
        <v>4500</v>
      </c>
      <c r="N11" s="16">
        <v>2000</v>
      </c>
      <c r="O11" s="16"/>
      <c r="P11" s="16"/>
      <c r="Q11" s="16"/>
      <c r="R11" s="16"/>
      <c r="S11" s="16">
        <f t="shared" si="2"/>
        <v>2000</v>
      </c>
      <c r="T11" s="16"/>
      <c r="U11" s="16"/>
      <c r="V11" s="16"/>
      <c r="W11" s="16">
        <f t="shared" si="3"/>
        <v>0</v>
      </c>
      <c r="X11" s="16">
        <f t="shared" si="4"/>
        <v>18500</v>
      </c>
      <c r="Y11" s="16">
        <f>X11+'6月'!Y11</f>
        <v>129500</v>
      </c>
      <c r="Z11" s="16">
        <f>MAX(Y11*{3,10,20,25,30,35,45}%-{0,2520,16920,31920,52920,85920,181920},0)</f>
        <v>10430</v>
      </c>
      <c r="AA11" s="16">
        <f>'6月'!Z11</f>
        <v>8580</v>
      </c>
      <c r="AB11" s="16">
        <f t="shared" si="5"/>
        <v>1850</v>
      </c>
    </row>
    <row r="12" ht="21.95" customHeight="1" spans="2:28">
      <c r="B12" s="9" t="s">
        <v>49</v>
      </c>
      <c r="D12" s="16">
        <v>30000</v>
      </c>
      <c r="E12" s="16"/>
      <c r="F12" s="16"/>
      <c r="G12" s="16">
        <f t="shared" si="0"/>
        <v>30000</v>
      </c>
      <c r="H12" s="16">
        <v>5000</v>
      </c>
      <c r="I12" s="16">
        <v>4500</v>
      </c>
      <c r="J12" s="16"/>
      <c r="K12" s="16"/>
      <c r="L12" s="16"/>
      <c r="M12" s="16">
        <f t="shared" si="1"/>
        <v>4500</v>
      </c>
      <c r="N12" s="16">
        <v>2000</v>
      </c>
      <c r="O12" s="16"/>
      <c r="P12" s="16"/>
      <c r="Q12" s="16"/>
      <c r="R12" s="16"/>
      <c r="S12" s="16">
        <f t="shared" si="2"/>
        <v>2000</v>
      </c>
      <c r="T12" s="16"/>
      <c r="U12" s="16"/>
      <c r="V12" s="16"/>
      <c r="W12" s="16">
        <f t="shared" si="3"/>
        <v>0</v>
      </c>
      <c r="X12" s="16">
        <f t="shared" si="4"/>
        <v>18500</v>
      </c>
      <c r="Y12" s="16">
        <f>X12+'6月'!Y12</f>
        <v>129500</v>
      </c>
      <c r="Z12" s="16">
        <f>MAX(Y12*{3,10,20,25,30,35,45}%-{0,2520,16920,31920,52920,85920,181920},0)</f>
        <v>10430</v>
      </c>
      <c r="AA12" s="16">
        <f>'6月'!Z12</f>
        <v>8580</v>
      </c>
      <c r="AB12" s="16">
        <f t="shared" si="5"/>
        <v>1850</v>
      </c>
    </row>
    <row r="13" ht="21.95" customHeight="1" spans="2:28">
      <c r="B13" s="9" t="s">
        <v>50</v>
      </c>
      <c r="D13" s="16">
        <v>30000</v>
      </c>
      <c r="E13" s="16"/>
      <c r="F13" s="16"/>
      <c r="G13" s="16">
        <f t="shared" si="0"/>
        <v>30000</v>
      </c>
      <c r="H13" s="16">
        <v>5000</v>
      </c>
      <c r="I13" s="16">
        <v>4500</v>
      </c>
      <c r="J13" s="16"/>
      <c r="K13" s="16"/>
      <c r="L13" s="16"/>
      <c r="M13" s="16">
        <f t="shared" si="1"/>
        <v>4500</v>
      </c>
      <c r="N13" s="16">
        <v>2000</v>
      </c>
      <c r="O13" s="16"/>
      <c r="P13" s="16"/>
      <c r="Q13" s="16"/>
      <c r="R13" s="16"/>
      <c r="S13" s="16">
        <f t="shared" si="2"/>
        <v>2000</v>
      </c>
      <c r="T13" s="16"/>
      <c r="U13" s="16"/>
      <c r="V13" s="16"/>
      <c r="W13" s="16">
        <f t="shared" si="3"/>
        <v>0</v>
      </c>
      <c r="X13" s="16">
        <f t="shared" si="4"/>
        <v>18500</v>
      </c>
      <c r="Y13" s="16">
        <f>X13+'6月'!Y13</f>
        <v>129500</v>
      </c>
      <c r="Z13" s="16">
        <f>MAX(Y13*{3,10,20,25,30,35,45}%-{0,2520,16920,31920,52920,85920,181920},0)</f>
        <v>10430</v>
      </c>
      <c r="AA13" s="16">
        <f>'6月'!Z13</f>
        <v>8580</v>
      </c>
      <c r="AB13" s="16">
        <f t="shared" si="5"/>
        <v>1850</v>
      </c>
    </row>
    <row r="14" ht="21.95" customHeight="1" spans="2:28">
      <c r="B14" s="9" t="s">
        <v>51</v>
      </c>
      <c r="D14" s="16">
        <v>30000</v>
      </c>
      <c r="E14" s="16"/>
      <c r="F14" s="16"/>
      <c r="G14" s="16">
        <f t="shared" si="0"/>
        <v>30000</v>
      </c>
      <c r="H14" s="16">
        <v>5000</v>
      </c>
      <c r="I14" s="16">
        <v>4500</v>
      </c>
      <c r="J14" s="16"/>
      <c r="K14" s="16"/>
      <c r="L14" s="16"/>
      <c r="M14" s="16">
        <f t="shared" si="1"/>
        <v>4500</v>
      </c>
      <c r="N14" s="16">
        <v>2000</v>
      </c>
      <c r="O14" s="16"/>
      <c r="P14" s="16"/>
      <c r="Q14" s="16"/>
      <c r="R14" s="16"/>
      <c r="S14" s="16">
        <f t="shared" si="2"/>
        <v>2000</v>
      </c>
      <c r="T14" s="16"/>
      <c r="U14" s="16"/>
      <c r="V14" s="16"/>
      <c r="W14" s="16">
        <f t="shared" si="3"/>
        <v>0</v>
      </c>
      <c r="X14" s="16">
        <f t="shared" si="4"/>
        <v>18500</v>
      </c>
      <c r="Y14" s="16">
        <f>X14+'6月'!Y14</f>
        <v>129500</v>
      </c>
      <c r="Z14" s="16">
        <f>MAX(Y14*{3,10,20,25,30,35,45}%-{0,2520,16920,31920,52920,85920,181920},0)</f>
        <v>10430</v>
      </c>
      <c r="AA14" s="16">
        <f>'6月'!Z14</f>
        <v>8580</v>
      </c>
      <c r="AB14" s="16">
        <f t="shared" si="5"/>
        <v>1850</v>
      </c>
    </row>
    <row r="15" ht="21.95" customHeight="1" spans="2:28">
      <c r="B15" s="9" t="s">
        <v>52</v>
      </c>
      <c r="D15" s="16">
        <v>30000</v>
      </c>
      <c r="E15" s="16"/>
      <c r="F15" s="16"/>
      <c r="G15" s="16">
        <f t="shared" si="0"/>
        <v>30000</v>
      </c>
      <c r="H15" s="16">
        <v>5000</v>
      </c>
      <c r="I15" s="16">
        <v>4500</v>
      </c>
      <c r="J15" s="16"/>
      <c r="K15" s="16"/>
      <c r="L15" s="16"/>
      <c r="M15" s="16">
        <f t="shared" si="1"/>
        <v>4500</v>
      </c>
      <c r="N15" s="16">
        <v>2000</v>
      </c>
      <c r="O15" s="16"/>
      <c r="P15" s="16"/>
      <c r="Q15" s="16"/>
      <c r="R15" s="16"/>
      <c r="S15" s="16">
        <f t="shared" si="2"/>
        <v>2000</v>
      </c>
      <c r="T15" s="16"/>
      <c r="U15" s="16"/>
      <c r="V15" s="16"/>
      <c r="W15" s="16">
        <f t="shared" si="3"/>
        <v>0</v>
      </c>
      <c r="X15" s="16">
        <f t="shared" si="4"/>
        <v>18500</v>
      </c>
      <c r="Y15" s="16">
        <f>X15+'6月'!Y15</f>
        <v>129500</v>
      </c>
      <c r="Z15" s="16">
        <f>MAX(Y15*{3,10,20,25,30,35,45}%-{0,2520,16920,31920,52920,85920,181920},0)</f>
        <v>10430</v>
      </c>
      <c r="AA15" s="16">
        <f>'6月'!Z15</f>
        <v>8580</v>
      </c>
      <c r="AB15" s="16">
        <f t="shared" si="5"/>
        <v>1850</v>
      </c>
    </row>
    <row r="16" ht="21.95" customHeight="1" spans="2:28">
      <c r="B16" s="9" t="s">
        <v>53</v>
      </c>
      <c r="D16" s="16">
        <v>30000</v>
      </c>
      <c r="E16" s="16"/>
      <c r="F16" s="16"/>
      <c r="G16" s="16">
        <f t="shared" si="0"/>
        <v>30000</v>
      </c>
      <c r="H16" s="16">
        <v>5000</v>
      </c>
      <c r="I16" s="16">
        <v>4500</v>
      </c>
      <c r="J16" s="16"/>
      <c r="K16" s="16"/>
      <c r="L16" s="16"/>
      <c r="M16" s="16">
        <f t="shared" si="1"/>
        <v>4500</v>
      </c>
      <c r="N16" s="16">
        <v>2000</v>
      </c>
      <c r="O16" s="16"/>
      <c r="P16" s="16"/>
      <c r="Q16" s="16"/>
      <c r="R16" s="16"/>
      <c r="S16" s="16">
        <f t="shared" si="2"/>
        <v>2000</v>
      </c>
      <c r="T16" s="16"/>
      <c r="U16" s="16"/>
      <c r="V16" s="16"/>
      <c r="W16" s="16">
        <f t="shared" si="3"/>
        <v>0</v>
      </c>
      <c r="X16" s="16">
        <f t="shared" si="4"/>
        <v>18500</v>
      </c>
      <c r="Y16" s="16">
        <f>X16+'6月'!Y16</f>
        <v>129500</v>
      </c>
      <c r="Z16" s="16">
        <f>MAX(Y16*{3,10,20,25,30,35,45}%-{0,2520,16920,31920,52920,85920,181920},0)</f>
        <v>10430</v>
      </c>
      <c r="AA16" s="16">
        <f>'6月'!Z16</f>
        <v>8580</v>
      </c>
      <c r="AB16" s="16">
        <f t="shared" si="5"/>
        <v>1850</v>
      </c>
    </row>
    <row r="17" ht="21.95" customHeight="1" spans="2:28">
      <c r="B17" s="17" t="s">
        <v>54</v>
      </c>
      <c r="C17" s="18"/>
      <c r="D17" s="19">
        <f>SUM(D5:D16)</f>
        <v>360000</v>
      </c>
      <c r="E17" s="19">
        <f t="shared" ref="E17:AB17" si="6">SUM(E5:E16)</f>
        <v>0</v>
      </c>
      <c r="F17" s="19">
        <f t="shared" si="6"/>
        <v>0</v>
      </c>
      <c r="G17" s="19">
        <f t="shared" si="6"/>
        <v>360000</v>
      </c>
      <c r="H17" s="19">
        <f t="shared" si="6"/>
        <v>60000</v>
      </c>
      <c r="I17" s="19">
        <f t="shared" si="6"/>
        <v>54000</v>
      </c>
      <c r="J17" s="19">
        <f t="shared" si="6"/>
        <v>0</v>
      </c>
      <c r="K17" s="19">
        <f t="shared" si="6"/>
        <v>0</v>
      </c>
      <c r="L17" s="19">
        <f t="shared" si="6"/>
        <v>0</v>
      </c>
      <c r="M17" s="19">
        <f t="shared" si="6"/>
        <v>54000</v>
      </c>
      <c r="N17" s="19">
        <f t="shared" si="6"/>
        <v>24000</v>
      </c>
      <c r="O17" s="19">
        <f t="shared" si="6"/>
        <v>0</v>
      </c>
      <c r="P17" s="19">
        <f t="shared" si="6"/>
        <v>0</v>
      </c>
      <c r="Q17" s="19">
        <f t="shared" si="6"/>
        <v>0</v>
      </c>
      <c r="R17" s="19">
        <f t="shared" si="6"/>
        <v>0</v>
      </c>
      <c r="S17" s="19">
        <f t="shared" si="6"/>
        <v>24000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>
        <f t="shared" si="6"/>
        <v>0</v>
      </c>
      <c r="X17" s="19">
        <f t="shared" si="6"/>
        <v>222000</v>
      </c>
      <c r="Y17" s="19">
        <f t="shared" si="6"/>
        <v>1554000</v>
      </c>
      <c r="Z17" s="19">
        <f t="shared" si="6"/>
        <v>125160</v>
      </c>
      <c r="AA17" s="19">
        <f t="shared" si="6"/>
        <v>102960</v>
      </c>
      <c r="AB17" s="19">
        <f t="shared" si="6"/>
        <v>22200</v>
      </c>
    </row>
    <row r="18" ht="21.95" customHeight="1"/>
    <row r="19" s="13" customFormat="1" ht="18" customHeight="1" spans="2:2">
      <c r="B19" s="20" t="s">
        <v>55</v>
      </c>
    </row>
    <row r="20" s="13" customFormat="1" ht="18" customHeight="1" spans="2:2">
      <c r="B20" s="13" t="s">
        <v>56</v>
      </c>
    </row>
    <row r="21" s="13" customFormat="1" ht="18" customHeight="1" spans="2:2">
      <c r="B21" s="13" t="s">
        <v>57</v>
      </c>
    </row>
    <row r="22" s="13" customFormat="1" ht="18" customHeight="1" spans="2:2">
      <c r="B22" s="13" t="s">
        <v>58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9"/>
  <sheetViews>
    <sheetView topLeftCell="A7" workbookViewId="0">
      <selection activeCell="D24" sqref="D24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9.375" style="10" customWidth="1"/>
    <col min="5" max="5" width="8.375" style="10" customWidth="1"/>
    <col min="6" max="6" width="8.625" style="10" customWidth="1"/>
    <col min="7" max="7" width="10.125" style="10" customWidth="1"/>
    <col min="8" max="8" width="9.37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4" width="13.875" style="10" customWidth="1"/>
    <col min="25" max="25" width="17.25" style="10" customWidth="1"/>
    <col min="26" max="26" width="14.875" style="10" customWidth="1"/>
    <col min="27" max="27" width="13.125" style="10" customWidth="1"/>
    <col min="28" max="28" width="10.5" style="10" customWidth="1"/>
    <col min="29" max="16384" width="9" style="10"/>
  </cols>
  <sheetData>
    <row r="2" s="12" customFormat="1" ht="18.75" customHeight="1" spans="2:24">
      <c r="B2" s="12" t="s">
        <v>0</v>
      </c>
      <c r="C2" s="15" t="s">
        <v>1</v>
      </c>
      <c r="D2" s="12" t="s">
        <v>2</v>
      </c>
      <c r="H2" s="12" t="s">
        <v>3</v>
      </c>
      <c r="I2" s="12" t="s">
        <v>4</v>
      </c>
      <c r="N2" s="12" t="s">
        <v>5</v>
      </c>
      <c r="T2" s="12" t="s">
        <v>6</v>
      </c>
      <c r="X2" s="12" t="s">
        <v>7</v>
      </c>
    </row>
    <row r="3" s="12" customFormat="1" ht="22.5" spans="3:28">
      <c r="C3" s="15"/>
      <c r="D3" s="12" t="s">
        <v>8</v>
      </c>
      <c r="E3" s="12" t="s">
        <v>9</v>
      </c>
      <c r="F3" s="12" t="s">
        <v>10</v>
      </c>
      <c r="G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</row>
    <row r="4" s="12" customFormat="1" ht="22.5" spans="2:28">
      <c r="B4" s="12">
        <v>1</v>
      </c>
      <c r="C4" s="15" t="s">
        <v>32</v>
      </c>
      <c r="D4" s="12">
        <v>3</v>
      </c>
      <c r="E4" s="12">
        <v>4</v>
      </c>
      <c r="F4" s="12">
        <v>5</v>
      </c>
      <c r="G4" s="12" t="s">
        <v>33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 t="s">
        <v>34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 t="s">
        <v>35</v>
      </c>
      <c r="T4" s="12">
        <v>19</v>
      </c>
      <c r="U4" s="12">
        <v>20</v>
      </c>
      <c r="V4" s="12">
        <v>21</v>
      </c>
      <c r="W4" s="12" t="s">
        <v>36</v>
      </c>
      <c r="X4" s="12" t="s">
        <v>37</v>
      </c>
      <c r="Y4" s="21" t="s">
        <v>38</v>
      </c>
      <c r="Z4" s="12" t="s">
        <v>39</v>
      </c>
      <c r="AA4" s="21" t="s">
        <v>40</v>
      </c>
      <c r="AB4" s="12" t="s">
        <v>41</v>
      </c>
    </row>
    <row r="5" ht="21.95" customHeight="1" spans="2:28">
      <c r="B5" s="9" t="s">
        <v>42</v>
      </c>
      <c r="D5" s="16">
        <v>30000</v>
      </c>
      <c r="E5" s="16"/>
      <c r="F5" s="16"/>
      <c r="G5" s="16">
        <f>SUM(D5:F5)</f>
        <v>30000</v>
      </c>
      <c r="H5" s="16">
        <v>5000</v>
      </c>
      <c r="I5" s="16">
        <v>4500</v>
      </c>
      <c r="J5" s="16"/>
      <c r="K5" s="16"/>
      <c r="L5" s="16"/>
      <c r="M5" s="16">
        <f>SUM(I5:L5)</f>
        <v>4500</v>
      </c>
      <c r="N5" s="16">
        <v>2000</v>
      </c>
      <c r="O5" s="16"/>
      <c r="P5" s="16"/>
      <c r="Q5" s="16"/>
      <c r="R5" s="16"/>
      <c r="S5" s="16">
        <f>SUM(N5:R5)</f>
        <v>2000</v>
      </c>
      <c r="T5" s="16"/>
      <c r="U5" s="16"/>
      <c r="V5" s="16"/>
      <c r="W5" s="16">
        <f>SUM(T5:V5)</f>
        <v>0</v>
      </c>
      <c r="X5" s="16">
        <f>G5-H5-M5-S5-W5</f>
        <v>18500</v>
      </c>
      <c r="Y5" s="16">
        <f>X5+'7月'!Y5</f>
        <v>148000</v>
      </c>
      <c r="Z5" s="16">
        <f>MAX(Y5*{3,10,20,25,30,35,45}%-{0,2520,16920,31920,52920,85920,181920},0)</f>
        <v>12680</v>
      </c>
      <c r="AA5" s="16">
        <f>'7月'!Z5</f>
        <v>10430</v>
      </c>
      <c r="AB5" s="16">
        <f>Z5-AA5</f>
        <v>2250</v>
      </c>
    </row>
    <row r="6" ht="21.95" customHeight="1" spans="2:28">
      <c r="B6" s="9" t="s">
        <v>43</v>
      </c>
      <c r="D6" s="16">
        <v>30000</v>
      </c>
      <c r="E6" s="16"/>
      <c r="F6" s="16"/>
      <c r="G6" s="16">
        <f t="shared" ref="G6:G16" si="0">SUM(D6:F6)</f>
        <v>30000</v>
      </c>
      <c r="H6" s="16">
        <v>5000</v>
      </c>
      <c r="I6" s="16">
        <v>4500</v>
      </c>
      <c r="J6" s="16"/>
      <c r="K6" s="16"/>
      <c r="L6" s="16"/>
      <c r="M6" s="16">
        <f t="shared" ref="M6:M16" si="1">SUM(I6:L6)</f>
        <v>4500</v>
      </c>
      <c r="N6" s="16">
        <v>2000</v>
      </c>
      <c r="O6" s="16"/>
      <c r="P6" s="16"/>
      <c r="Q6" s="16"/>
      <c r="R6" s="16"/>
      <c r="S6" s="16">
        <f t="shared" ref="S6:S16" si="2">SUM(N6:R6)</f>
        <v>2000</v>
      </c>
      <c r="T6" s="16"/>
      <c r="U6" s="16"/>
      <c r="V6" s="16"/>
      <c r="W6" s="16">
        <f t="shared" ref="W6:W16" si="3">SUM(T6:V6)</f>
        <v>0</v>
      </c>
      <c r="X6" s="16">
        <f t="shared" ref="X6:X16" si="4">G6-H6-M6-S6-W6</f>
        <v>18500</v>
      </c>
      <c r="Y6" s="16">
        <f>X6+'7月'!Y6</f>
        <v>148000</v>
      </c>
      <c r="Z6" s="16">
        <f>MAX(Y6*{3,10,20,25,30,35,45}%-{0,2520,16920,31920,52920,85920,181920},0)</f>
        <v>12680</v>
      </c>
      <c r="AA6" s="16">
        <f>'7月'!Z6</f>
        <v>10430</v>
      </c>
      <c r="AB6" s="16">
        <f t="shared" ref="AB6:AB16" si="5">Z6-AA6</f>
        <v>2250</v>
      </c>
    </row>
    <row r="7" ht="21.95" customHeight="1" spans="2:28">
      <c r="B7" s="9" t="s">
        <v>44</v>
      </c>
      <c r="D7" s="16">
        <v>30000</v>
      </c>
      <c r="E7" s="16"/>
      <c r="F7" s="16"/>
      <c r="G7" s="16">
        <f t="shared" si="0"/>
        <v>30000</v>
      </c>
      <c r="H7" s="16">
        <v>5000</v>
      </c>
      <c r="I7" s="16">
        <v>4500</v>
      </c>
      <c r="J7" s="16"/>
      <c r="K7" s="16"/>
      <c r="L7" s="16"/>
      <c r="M7" s="16">
        <f t="shared" si="1"/>
        <v>4500</v>
      </c>
      <c r="N7" s="16">
        <v>2000</v>
      </c>
      <c r="O7" s="16"/>
      <c r="P7" s="16"/>
      <c r="Q7" s="16"/>
      <c r="R7" s="16"/>
      <c r="S7" s="16">
        <f t="shared" si="2"/>
        <v>2000</v>
      </c>
      <c r="T7" s="16"/>
      <c r="U7" s="16"/>
      <c r="V7" s="16"/>
      <c r="W7" s="16">
        <f t="shared" si="3"/>
        <v>0</v>
      </c>
      <c r="X7" s="16">
        <f t="shared" si="4"/>
        <v>18500</v>
      </c>
      <c r="Y7" s="16">
        <f>X7+'7月'!Y7</f>
        <v>148000</v>
      </c>
      <c r="Z7" s="16">
        <f>MAX(Y7*{3,10,20,25,30,35,45}%-{0,2520,16920,31920,52920,85920,181920},0)</f>
        <v>12680</v>
      </c>
      <c r="AA7" s="16">
        <f>'7月'!Z7</f>
        <v>10430</v>
      </c>
      <c r="AB7" s="16">
        <f t="shared" si="5"/>
        <v>2250</v>
      </c>
    </row>
    <row r="8" ht="21.95" customHeight="1" spans="2:28">
      <c r="B8" s="9" t="s">
        <v>45</v>
      </c>
      <c r="D8" s="16">
        <v>30000</v>
      </c>
      <c r="E8" s="16"/>
      <c r="F8" s="16"/>
      <c r="G8" s="16">
        <f t="shared" si="0"/>
        <v>30000</v>
      </c>
      <c r="H8" s="16">
        <v>5000</v>
      </c>
      <c r="I8" s="16">
        <v>4500</v>
      </c>
      <c r="J8" s="16"/>
      <c r="K8" s="16"/>
      <c r="L8" s="16"/>
      <c r="M8" s="16">
        <f t="shared" si="1"/>
        <v>4500</v>
      </c>
      <c r="N8" s="16">
        <v>2000</v>
      </c>
      <c r="O8" s="16"/>
      <c r="P8" s="16"/>
      <c r="Q8" s="16"/>
      <c r="R8" s="16"/>
      <c r="S8" s="16">
        <f t="shared" si="2"/>
        <v>2000</v>
      </c>
      <c r="T8" s="16"/>
      <c r="U8" s="16"/>
      <c r="V8" s="16"/>
      <c r="W8" s="16">
        <f t="shared" si="3"/>
        <v>0</v>
      </c>
      <c r="X8" s="16">
        <f t="shared" si="4"/>
        <v>18500</v>
      </c>
      <c r="Y8" s="16">
        <f>X8+'7月'!Y8</f>
        <v>148000</v>
      </c>
      <c r="Z8" s="16">
        <f>MAX(Y8*{3,10,20,25,30,35,45}%-{0,2520,16920,31920,52920,85920,181920},0)</f>
        <v>12680</v>
      </c>
      <c r="AA8" s="16">
        <f>'7月'!Z8</f>
        <v>10430</v>
      </c>
      <c r="AB8" s="16">
        <f t="shared" si="5"/>
        <v>2250</v>
      </c>
    </row>
    <row r="9" ht="21.95" customHeight="1" spans="2:28">
      <c r="B9" s="9" t="s">
        <v>46</v>
      </c>
      <c r="D9" s="16">
        <v>30000</v>
      </c>
      <c r="E9" s="16"/>
      <c r="F9" s="16"/>
      <c r="G9" s="16">
        <f t="shared" si="0"/>
        <v>30000</v>
      </c>
      <c r="H9" s="16">
        <v>5000</v>
      </c>
      <c r="I9" s="16">
        <v>4500</v>
      </c>
      <c r="J9" s="16"/>
      <c r="K9" s="16"/>
      <c r="L9" s="16"/>
      <c r="M9" s="16">
        <f t="shared" si="1"/>
        <v>4500</v>
      </c>
      <c r="N9" s="16">
        <v>2000</v>
      </c>
      <c r="O9" s="16"/>
      <c r="P9" s="16"/>
      <c r="Q9" s="16"/>
      <c r="R9" s="16"/>
      <c r="S9" s="16">
        <f t="shared" si="2"/>
        <v>2000</v>
      </c>
      <c r="T9" s="16"/>
      <c r="U9" s="16"/>
      <c r="V9" s="16"/>
      <c r="W9" s="16">
        <f t="shared" si="3"/>
        <v>0</v>
      </c>
      <c r="X9" s="16">
        <f t="shared" si="4"/>
        <v>18500</v>
      </c>
      <c r="Y9" s="16">
        <f>X9+'7月'!Y9</f>
        <v>148000</v>
      </c>
      <c r="Z9" s="16">
        <f>MAX(Y9*{3,10,20,25,30,35,45}%-{0,2520,16920,31920,52920,85920,181920},0)</f>
        <v>12680</v>
      </c>
      <c r="AA9" s="16">
        <f>'7月'!Z9</f>
        <v>10430</v>
      </c>
      <c r="AB9" s="16">
        <f t="shared" si="5"/>
        <v>2250</v>
      </c>
    </row>
    <row r="10" ht="21.95" customHeight="1" spans="2:28">
      <c r="B10" s="9" t="s">
        <v>47</v>
      </c>
      <c r="D10" s="16">
        <v>30000</v>
      </c>
      <c r="E10" s="16"/>
      <c r="F10" s="16"/>
      <c r="G10" s="16">
        <f t="shared" si="0"/>
        <v>30000</v>
      </c>
      <c r="H10" s="16">
        <v>5000</v>
      </c>
      <c r="I10" s="16">
        <v>4500</v>
      </c>
      <c r="J10" s="16"/>
      <c r="K10" s="16"/>
      <c r="L10" s="16"/>
      <c r="M10" s="16">
        <f t="shared" si="1"/>
        <v>4500</v>
      </c>
      <c r="N10" s="16">
        <v>2000</v>
      </c>
      <c r="O10" s="16"/>
      <c r="P10" s="16"/>
      <c r="Q10" s="16"/>
      <c r="R10" s="16"/>
      <c r="S10" s="16">
        <f t="shared" si="2"/>
        <v>2000</v>
      </c>
      <c r="T10" s="16"/>
      <c r="U10" s="16"/>
      <c r="V10" s="16"/>
      <c r="W10" s="16">
        <f t="shared" si="3"/>
        <v>0</v>
      </c>
      <c r="X10" s="16">
        <f t="shared" si="4"/>
        <v>18500</v>
      </c>
      <c r="Y10" s="16">
        <f>X10+'7月'!Y10</f>
        <v>148000</v>
      </c>
      <c r="Z10" s="16">
        <f>MAX(Y10*{3,10,20,25,30,35,45}%-{0,2520,16920,31920,52920,85920,181920},0)</f>
        <v>12680</v>
      </c>
      <c r="AA10" s="16">
        <f>'7月'!Z10</f>
        <v>10430</v>
      </c>
      <c r="AB10" s="16">
        <f t="shared" si="5"/>
        <v>2250</v>
      </c>
    </row>
    <row r="11" ht="21.95" customHeight="1" spans="2:28">
      <c r="B11" s="9" t="s">
        <v>48</v>
      </c>
      <c r="D11" s="16">
        <v>30000</v>
      </c>
      <c r="E11" s="16"/>
      <c r="F11" s="16"/>
      <c r="G11" s="16">
        <f t="shared" si="0"/>
        <v>30000</v>
      </c>
      <c r="H11" s="16">
        <v>5000</v>
      </c>
      <c r="I11" s="16">
        <v>4500</v>
      </c>
      <c r="J11" s="16"/>
      <c r="K11" s="16"/>
      <c r="L11" s="16"/>
      <c r="M11" s="16">
        <f t="shared" si="1"/>
        <v>4500</v>
      </c>
      <c r="N11" s="16">
        <v>2000</v>
      </c>
      <c r="O11" s="16"/>
      <c r="P11" s="16"/>
      <c r="Q11" s="16"/>
      <c r="R11" s="16"/>
      <c r="S11" s="16">
        <f t="shared" si="2"/>
        <v>2000</v>
      </c>
      <c r="T11" s="16"/>
      <c r="U11" s="16"/>
      <c r="V11" s="16"/>
      <c r="W11" s="16">
        <f t="shared" si="3"/>
        <v>0</v>
      </c>
      <c r="X11" s="16">
        <f t="shared" si="4"/>
        <v>18500</v>
      </c>
      <c r="Y11" s="16">
        <f>X11+'7月'!Y11</f>
        <v>148000</v>
      </c>
      <c r="Z11" s="16">
        <f>MAX(Y11*{3,10,20,25,30,35,45}%-{0,2520,16920,31920,52920,85920,181920},0)</f>
        <v>12680</v>
      </c>
      <c r="AA11" s="16">
        <f>'7月'!Z11</f>
        <v>10430</v>
      </c>
      <c r="AB11" s="16">
        <f t="shared" si="5"/>
        <v>2250</v>
      </c>
    </row>
    <row r="12" ht="21.95" customHeight="1" spans="2:28">
      <c r="B12" s="9" t="s">
        <v>49</v>
      </c>
      <c r="D12" s="16">
        <v>30000</v>
      </c>
      <c r="E12" s="16"/>
      <c r="F12" s="16"/>
      <c r="G12" s="16">
        <f t="shared" si="0"/>
        <v>30000</v>
      </c>
      <c r="H12" s="16">
        <v>5000</v>
      </c>
      <c r="I12" s="16">
        <v>4500</v>
      </c>
      <c r="J12" s="16"/>
      <c r="K12" s="16"/>
      <c r="L12" s="16"/>
      <c r="M12" s="16">
        <f t="shared" si="1"/>
        <v>4500</v>
      </c>
      <c r="N12" s="16">
        <v>2000</v>
      </c>
      <c r="O12" s="16"/>
      <c r="P12" s="16"/>
      <c r="Q12" s="16"/>
      <c r="R12" s="16"/>
      <c r="S12" s="16">
        <f t="shared" si="2"/>
        <v>2000</v>
      </c>
      <c r="T12" s="16"/>
      <c r="U12" s="16"/>
      <c r="V12" s="16"/>
      <c r="W12" s="16">
        <f t="shared" si="3"/>
        <v>0</v>
      </c>
      <c r="X12" s="16">
        <f t="shared" si="4"/>
        <v>18500</v>
      </c>
      <c r="Y12" s="16">
        <f>X12+'7月'!Y12</f>
        <v>148000</v>
      </c>
      <c r="Z12" s="16">
        <f>MAX(Y12*{3,10,20,25,30,35,45}%-{0,2520,16920,31920,52920,85920,181920},0)</f>
        <v>12680</v>
      </c>
      <c r="AA12" s="16">
        <f>'7月'!Z12</f>
        <v>10430</v>
      </c>
      <c r="AB12" s="16">
        <f t="shared" si="5"/>
        <v>2250</v>
      </c>
    </row>
    <row r="13" ht="21.95" customHeight="1" spans="2:28">
      <c r="B13" s="9" t="s">
        <v>50</v>
      </c>
      <c r="D13" s="16">
        <v>30000</v>
      </c>
      <c r="E13" s="16"/>
      <c r="F13" s="16"/>
      <c r="G13" s="16">
        <f t="shared" si="0"/>
        <v>30000</v>
      </c>
      <c r="H13" s="16">
        <v>5000</v>
      </c>
      <c r="I13" s="16">
        <v>4500</v>
      </c>
      <c r="J13" s="16"/>
      <c r="K13" s="16"/>
      <c r="L13" s="16"/>
      <c r="M13" s="16">
        <f t="shared" si="1"/>
        <v>4500</v>
      </c>
      <c r="N13" s="16">
        <v>2000</v>
      </c>
      <c r="O13" s="16"/>
      <c r="P13" s="16"/>
      <c r="Q13" s="16"/>
      <c r="R13" s="16"/>
      <c r="S13" s="16">
        <f t="shared" si="2"/>
        <v>2000</v>
      </c>
      <c r="T13" s="16"/>
      <c r="U13" s="16"/>
      <c r="V13" s="16"/>
      <c r="W13" s="16">
        <f t="shared" si="3"/>
        <v>0</v>
      </c>
      <c r="X13" s="16">
        <f t="shared" si="4"/>
        <v>18500</v>
      </c>
      <c r="Y13" s="16">
        <f>X13+'7月'!Y13</f>
        <v>148000</v>
      </c>
      <c r="Z13" s="16">
        <f>MAX(Y13*{3,10,20,25,30,35,45}%-{0,2520,16920,31920,52920,85920,181920},0)</f>
        <v>12680</v>
      </c>
      <c r="AA13" s="16">
        <f>'7月'!Z13</f>
        <v>10430</v>
      </c>
      <c r="AB13" s="16">
        <f t="shared" si="5"/>
        <v>2250</v>
      </c>
    </row>
    <row r="14" ht="21.95" customHeight="1" spans="2:28">
      <c r="B14" s="9" t="s">
        <v>51</v>
      </c>
      <c r="D14" s="16">
        <v>30000</v>
      </c>
      <c r="E14" s="16"/>
      <c r="F14" s="16"/>
      <c r="G14" s="16">
        <f t="shared" si="0"/>
        <v>30000</v>
      </c>
      <c r="H14" s="16">
        <v>5000</v>
      </c>
      <c r="I14" s="16">
        <v>4500</v>
      </c>
      <c r="J14" s="16"/>
      <c r="K14" s="16"/>
      <c r="L14" s="16"/>
      <c r="M14" s="16">
        <f t="shared" si="1"/>
        <v>4500</v>
      </c>
      <c r="N14" s="16">
        <v>2000</v>
      </c>
      <c r="O14" s="16"/>
      <c r="P14" s="16"/>
      <c r="Q14" s="16"/>
      <c r="R14" s="16"/>
      <c r="S14" s="16">
        <f t="shared" si="2"/>
        <v>2000</v>
      </c>
      <c r="T14" s="16"/>
      <c r="U14" s="16"/>
      <c r="V14" s="16"/>
      <c r="W14" s="16">
        <f t="shared" si="3"/>
        <v>0</v>
      </c>
      <c r="X14" s="16">
        <f t="shared" si="4"/>
        <v>18500</v>
      </c>
      <c r="Y14" s="16">
        <f>X14+'7月'!Y14</f>
        <v>148000</v>
      </c>
      <c r="Z14" s="16">
        <f>MAX(Y14*{3,10,20,25,30,35,45}%-{0,2520,16920,31920,52920,85920,181920},0)</f>
        <v>12680</v>
      </c>
      <c r="AA14" s="16">
        <f>'7月'!Z14</f>
        <v>10430</v>
      </c>
      <c r="AB14" s="16">
        <f t="shared" si="5"/>
        <v>2250</v>
      </c>
    </row>
    <row r="15" ht="21.95" customHeight="1" spans="2:28">
      <c r="B15" s="9" t="s">
        <v>52</v>
      </c>
      <c r="D15" s="16">
        <v>30000</v>
      </c>
      <c r="E15" s="16"/>
      <c r="F15" s="16"/>
      <c r="G15" s="16">
        <f t="shared" si="0"/>
        <v>30000</v>
      </c>
      <c r="H15" s="16">
        <v>5000</v>
      </c>
      <c r="I15" s="16">
        <v>4500</v>
      </c>
      <c r="J15" s="16"/>
      <c r="K15" s="16"/>
      <c r="L15" s="16"/>
      <c r="M15" s="16">
        <f t="shared" si="1"/>
        <v>4500</v>
      </c>
      <c r="N15" s="16">
        <v>2000</v>
      </c>
      <c r="O15" s="16"/>
      <c r="P15" s="16"/>
      <c r="Q15" s="16"/>
      <c r="R15" s="16"/>
      <c r="S15" s="16">
        <f t="shared" si="2"/>
        <v>2000</v>
      </c>
      <c r="T15" s="16"/>
      <c r="U15" s="16"/>
      <c r="V15" s="16"/>
      <c r="W15" s="16">
        <f t="shared" si="3"/>
        <v>0</v>
      </c>
      <c r="X15" s="16">
        <f t="shared" si="4"/>
        <v>18500</v>
      </c>
      <c r="Y15" s="16">
        <f>X15+'7月'!Y15</f>
        <v>148000</v>
      </c>
      <c r="Z15" s="16">
        <f>MAX(Y15*{3,10,20,25,30,35,45}%-{0,2520,16920,31920,52920,85920,181920},0)</f>
        <v>12680</v>
      </c>
      <c r="AA15" s="16">
        <f>'7月'!Z15</f>
        <v>10430</v>
      </c>
      <c r="AB15" s="16">
        <f t="shared" si="5"/>
        <v>2250</v>
      </c>
    </row>
    <row r="16" ht="21.95" customHeight="1" spans="2:28">
      <c r="B16" s="9" t="s">
        <v>53</v>
      </c>
      <c r="D16" s="16">
        <v>30000</v>
      </c>
      <c r="E16" s="16"/>
      <c r="F16" s="16"/>
      <c r="G16" s="16">
        <f t="shared" si="0"/>
        <v>30000</v>
      </c>
      <c r="H16" s="16">
        <v>5000</v>
      </c>
      <c r="I16" s="16">
        <v>4500</v>
      </c>
      <c r="J16" s="16"/>
      <c r="K16" s="16"/>
      <c r="L16" s="16"/>
      <c r="M16" s="16">
        <f t="shared" si="1"/>
        <v>4500</v>
      </c>
      <c r="N16" s="16">
        <v>2000</v>
      </c>
      <c r="O16" s="16"/>
      <c r="P16" s="16"/>
      <c r="Q16" s="16"/>
      <c r="R16" s="16"/>
      <c r="S16" s="16">
        <f t="shared" si="2"/>
        <v>2000</v>
      </c>
      <c r="T16" s="16"/>
      <c r="U16" s="16"/>
      <c r="V16" s="16"/>
      <c r="W16" s="16">
        <f t="shared" si="3"/>
        <v>0</v>
      </c>
      <c r="X16" s="16">
        <f t="shared" si="4"/>
        <v>18500</v>
      </c>
      <c r="Y16" s="16">
        <f>X16+'7月'!Y16</f>
        <v>148000</v>
      </c>
      <c r="Z16" s="16">
        <f>MAX(Y16*{3,10,20,25,30,35,45}%-{0,2520,16920,31920,52920,85920,181920},0)</f>
        <v>12680</v>
      </c>
      <c r="AA16" s="16">
        <f>'7月'!Z16</f>
        <v>10430</v>
      </c>
      <c r="AB16" s="16">
        <f t="shared" si="5"/>
        <v>2250</v>
      </c>
    </row>
    <row r="17" ht="21.95" customHeight="1" spans="2:28">
      <c r="B17" s="17" t="s">
        <v>54</v>
      </c>
      <c r="C17" s="18"/>
      <c r="D17" s="19">
        <f>SUM(D5:D16)</f>
        <v>360000</v>
      </c>
      <c r="E17" s="19">
        <f t="shared" ref="E17:AB17" si="6">SUM(E5:E16)</f>
        <v>0</v>
      </c>
      <c r="F17" s="19">
        <f t="shared" si="6"/>
        <v>0</v>
      </c>
      <c r="G17" s="19">
        <f t="shared" si="6"/>
        <v>360000</v>
      </c>
      <c r="H17" s="19">
        <f t="shared" si="6"/>
        <v>60000</v>
      </c>
      <c r="I17" s="19">
        <f t="shared" si="6"/>
        <v>54000</v>
      </c>
      <c r="J17" s="19">
        <f t="shared" si="6"/>
        <v>0</v>
      </c>
      <c r="K17" s="19">
        <f t="shared" si="6"/>
        <v>0</v>
      </c>
      <c r="L17" s="19">
        <f t="shared" si="6"/>
        <v>0</v>
      </c>
      <c r="M17" s="19">
        <f t="shared" si="6"/>
        <v>54000</v>
      </c>
      <c r="N17" s="19">
        <f t="shared" si="6"/>
        <v>24000</v>
      </c>
      <c r="O17" s="19">
        <f t="shared" si="6"/>
        <v>0</v>
      </c>
      <c r="P17" s="19">
        <f t="shared" si="6"/>
        <v>0</v>
      </c>
      <c r="Q17" s="19">
        <f t="shared" si="6"/>
        <v>0</v>
      </c>
      <c r="R17" s="19">
        <f t="shared" si="6"/>
        <v>0</v>
      </c>
      <c r="S17" s="19">
        <f t="shared" si="6"/>
        <v>24000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>
        <f t="shared" si="6"/>
        <v>0</v>
      </c>
      <c r="X17" s="19">
        <f t="shared" si="6"/>
        <v>222000</v>
      </c>
      <c r="Y17" s="19">
        <f t="shared" si="6"/>
        <v>1776000</v>
      </c>
      <c r="Z17" s="19">
        <f t="shared" si="6"/>
        <v>152160</v>
      </c>
      <c r="AA17" s="19">
        <f t="shared" si="6"/>
        <v>125160</v>
      </c>
      <c r="AB17" s="19">
        <f t="shared" si="6"/>
        <v>27000</v>
      </c>
    </row>
    <row r="18" ht="21.95" customHeight="1"/>
    <row r="19" s="13" customFormat="1" ht="18" customHeight="1" spans="2:2">
      <c r="B19" s="20" t="s">
        <v>55</v>
      </c>
    </row>
    <row r="20" s="13" customFormat="1" ht="18" customHeight="1" spans="2:2">
      <c r="B20" s="13" t="s">
        <v>56</v>
      </c>
    </row>
    <row r="21" s="13" customFormat="1" ht="18" customHeight="1" spans="2:2">
      <c r="B21" s="13" t="s">
        <v>57</v>
      </c>
    </row>
    <row r="22" s="13" customFormat="1" ht="18" customHeight="1" spans="2:2">
      <c r="B22" s="13" t="s">
        <v>58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B29"/>
  <sheetViews>
    <sheetView topLeftCell="A7" workbookViewId="0">
      <selection activeCell="D25" sqref="D25"/>
    </sheetView>
  </sheetViews>
  <sheetFormatPr defaultColWidth="9" defaultRowHeight="11.25"/>
  <cols>
    <col min="1" max="1" width="5.375" style="10" customWidth="1"/>
    <col min="2" max="2" width="9" style="10"/>
    <col min="3" max="3" width="9" style="14"/>
    <col min="4" max="4" width="9.375" style="10" customWidth="1"/>
    <col min="5" max="5" width="8.375" style="10" customWidth="1"/>
    <col min="6" max="6" width="8.625" style="10" customWidth="1"/>
    <col min="7" max="7" width="10.125" style="10" customWidth="1"/>
    <col min="8" max="8" width="9.375" style="10" customWidth="1"/>
    <col min="9" max="9" width="15.5" style="10" customWidth="1"/>
    <col min="10" max="10" width="16.125" style="10" customWidth="1"/>
    <col min="11" max="11" width="12.75" style="10" customWidth="1"/>
    <col min="12" max="13" width="13.875" style="10" customWidth="1"/>
    <col min="14" max="17" width="12.25" style="10" customWidth="1"/>
    <col min="18" max="19" width="15.5" style="10" customWidth="1"/>
    <col min="20" max="20" width="9" style="10"/>
    <col min="21" max="21" width="15.5" style="10" customWidth="1"/>
    <col min="22" max="22" width="15" style="10" customWidth="1"/>
    <col min="23" max="23" width="11.625" style="10" customWidth="1"/>
    <col min="24" max="24" width="13.875" style="10" customWidth="1"/>
    <col min="25" max="25" width="17.25" style="10" customWidth="1"/>
    <col min="26" max="26" width="14.875" style="10" customWidth="1"/>
    <col min="27" max="27" width="13.125" style="10" customWidth="1"/>
    <col min="28" max="28" width="10.5" style="10" customWidth="1"/>
    <col min="29" max="16384" width="9" style="10"/>
  </cols>
  <sheetData>
    <row r="2" s="12" customFormat="1" ht="18.75" customHeight="1" spans="2:24">
      <c r="B2" s="12" t="s">
        <v>0</v>
      </c>
      <c r="C2" s="15" t="s">
        <v>1</v>
      </c>
      <c r="D2" s="12" t="s">
        <v>2</v>
      </c>
      <c r="H2" s="12" t="s">
        <v>3</v>
      </c>
      <c r="I2" s="12" t="s">
        <v>4</v>
      </c>
      <c r="N2" s="12" t="s">
        <v>5</v>
      </c>
      <c r="T2" s="12" t="s">
        <v>6</v>
      </c>
      <c r="X2" s="12" t="s">
        <v>7</v>
      </c>
    </row>
    <row r="3" s="12" customFormat="1" ht="22.5" spans="3:28">
      <c r="C3" s="15"/>
      <c r="D3" s="12" t="s">
        <v>8</v>
      </c>
      <c r="E3" s="12" t="s">
        <v>9</v>
      </c>
      <c r="F3" s="12" t="s">
        <v>10</v>
      </c>
      <c r="G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</row>
    <row r="4" s="12" customFormat="1" ht="22.5" spans="2:28">
      <c r="B4" s="12">
        <v>1</v>
      </c>
      <c r="C4" s="15" t="s">
        <v>32</v>
      </c>
      <c r="D4" s="12">
        <v>3</v>
      </c>
      <c r="E4" s="12">
        <v>4</v>
      </c>
      <c r="F4" s="12">
        <v>5</v>
      </c>
      <c r="G4" s="12" t="s">
        <v>33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 t="s">
        <v>34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 t="s">
        <v>35</v>
      </c>
      <c r="T4" s="12">
        <v>19</v>
      </c>
      <c r="U4" s="12">
        <v>20</v>
      </c>
      <c r="V4" s="12">
        <v>21</v>
      </c>
      <c r="W4" s="12" t="s">
        <v>36</v>
      </c>
      <c r="X4" s="12" t="s">
        <v>37</v>
      </c>
      <c r="Y4" s="21" t="s">
        <v>38</v>
      </c>
      <c r="Z4" s="12" t="s">
        <v>39</v>
      </c>
      <c r="AA4" s="21" t="s">
        <v>40</v>
      </c>
      <c r="AB4" s="12" t="s">
        <v>41</v>
      </c>
    </row>
    <row r="5" ht="21.95" customHeight="1" spans="2:28">
      <c r="B5" s="9" t="s">
        <v>42</v>
      </c>
      <c r="D5" s="16">
        <v>30000</v>
      </c>
      <c r="E5" s="16"/>
      <c r="F5" s="16"/>
      <c r="G5" s="16">
        <f>SUM(D5:F5)</f>
        <v>30000</v>
      </c>
      <c r="H5" s="16">
        <v>5000</v>
      </c>
      <c r="I5" s="16">
        <v>4500</v>
      </c>
      <c r="J5" s="16"/>
      <c r="K5" s="16"/>
      <c r="L5" s="16"/>
      <c r="M5" s="16">
        <f>SUM(I5:L5)</f>
        <v>4500</v>
      </c>
      <c r="N5" s="16">
        <v>2000</v>
      </c>
      <c r="O5" s="16"/>
      <c r="P5" s="16"/>
      <c r="Q5" s="16"/>
      <c r="R5" s="16"/>
      <c r="S5" s="16">
        <f>SUM(N5:R5)</f>
        <v>2000</v>
      </c>
      <c r="T5" s="16"/>
      <c r="U5" s="16"/>
      <c r="V5" s="16"/>
      <c r="W5" s="16">
        <f>SUM(T5:V5)</f>
        <v>0</v>
      </c>
      <c r="X5" s="16">
        <f>G5-H5-M5-S5-W5</f>
        <v>18500</v>
      </c>
      <c r="Y5" s="16">
        <f>X5+'8月'!Y5</f>
        <v>166500</v>
      </c>
      <c r="Z5" s="16">
        <f>MAX(Y5*{3,10,20,25,30,35,45}%-{0,2520,16920,31920,52920,85920,181920},0)</f>
        <v>16380</v>
      </c>
      <c r="AA5" s="16">
        <f>'8月'!Z5</f>
        <v>12680</v>
      </c>
      <c r="AB5" s="16">
        <f>Z5-AA5</f>
        <v>3700</v>
      </c>
    </row>
    <row r="6" ht="21.95" customHeight="1" spans="2:28">
      <c r="B6" s="9" t="s">
        <v>43</v>
      </c>
      <c r="D6" s="16">
        <v>30000</v>
      </c>
      <c r="E6" s="16"/>
      <c r="F6" s="16"/>
      <c r="G6" s="16">
        <f t="shared" ref="G6:G16" si="0">SUM(D6:F6)</f>
        <v>30000</v>
      </c>
      <c r="H6" s="16">
        <v>5000</v>
      </c>
      <c r="I6" s="16">
        <v>4500</v>
      </c>
      <c r="J6" s="16"/>
      <c r="K6" s="16"/>
      <c r="L6" s="16"/>
      <c r="M6" s="16">
        <f t="shared" ref="M6:M16" si="1">SUM(I6:L6)</f>
        <v>4500</v>
      </c>
      <c r="N6" s="16">
        <v>2000</v>
      </c>
      <c r="O6" s="16"/>
      <c r="P6" s="16"/>
      <c r="Q6" s="16"/>
      <c r="R6" s="16"/>
      <c r="S6" s="16">
        <f t="shared" ref="S6:S16" si="2">SUM(N6:R6)</f>
        <v>2000</v>
      </c>
      <c r="T6" s="16"/>
      <c r="U6" s="16"/>
      <c r="V6" s="16"/>
      <c r="W6" s="16">
        <f t="shared" ref="W6:W16" si="3">SUM(T6:V6)</f>
        <v>0</v>
      </c>
      <c r="X6" s="16">
        <f t="shared" ref="X6:X16" si="4">G6-H6-M6-S6-W6</f>
        <v>18500</v>
      </c>
      <c r="Y6" s="16">
        <f>X6+'8月'!Y6</f>
        <v>166500</v>
      </c>
      <c r="Z6" s="16">
        <f>MAX(Y6*{3,10,20,25,30,35,45}%-{0,2520,16920,31920,52920,85920,181920},0)</f>
        <v>16380</v>
      </c>
      <c r="AA6" s="16">
        <f>'8月'!Z6</f>
        <v>12680</v>
      </c>
      <c r="AB6" s="16">
        <f t="shared" ref="AB6:AB16" si="5">Z6-AA6</f>
        <v>3700</v>
      </c>
    </row>
    <row r="7" ht="21.95" customHeight="1" spans="2:28">
      <c r="B7" s="9" t="s">
        <v>44</v>
      </c>
      <c r="D7" s="16">
        <v>30000</v>
      </c>
      <c r="E7" s="16"/>
      <c r="F7" s="16"/>
      <c r="G7" s="16">
        <f t="shared" si="0"/>
        <v>30000</v>
      </c>
      <c r="H7" s="16">
        <v>5000</v>
      </c>
      <c r="I7" s="16">
        <v>4500</v>
      </c>
      <c r="J7" s="16"/>
      <c r="K7" s="16"/>
      <c r="L7" s="16"/>
      <c r="M7" s="16">
        <f t="shared" si="1"/>
        <v>4500</v>
      </c>
      <c r="N7" s="16">
        <v>2000</v>
      </c>
      <c r="O7" s="16"/>
      <c r="P7" s="16"/>
      <c r="Q7" s="16"/>
      <c r="R7" s="16"/>
      <c r="S7" s="16">
        <f t="shared" si="2"/>
        <v>2000</v>
      </c>
      <c r="T7" s="16"/>
      <c r="U7" s="16"/>
      <c r="V7" s="16"/>
      <c r="W7" s="16">
        <f t="shared" si="3"/>
        <v>0</v>
      </c>
      <c r="X7" s="16">
        <f t="shared" si="4"/>
        <v>18500</v>
      </c>
      <c r="Y7" s="16">
        <f>X7+'8月'!Y7</f>
        <v>166500</v>
      </c>
      <c r="Z7" s="16">
        <f>MAX(Y7*{3,10,20,25,30,35,45}%-{0,2520,16920,31920,52920,85920,181920},0)</f>
        <v>16380</v>
      </c>
      <c r="AA7" s="16">
        <f>'8月'!Z7</f>
        <v>12680</v>
      </c>
      <c r="AB7" s="16">
        <f t="shared" si="5"/>
        <v>3700</v>
      </c>
    </row>
    <row r="8" ht="21.95" customHeight="1" spans="2:28">
      <c r="B8" s="9" t="s">
        <v>45</v>
      </c>
      <c r="D8" s="16">
        <v>30000</v>
      </c>
      <c r="E8" s="16"/>
      <c r="F8" s="16"/>
      <c r="G8" s="16">
        <f t="shared" si="0"/>
        <v>30000</v>
      </c>
      <c r="H8" s="16">
        <v>5000</v>
      </c>
      <c r="I8" s="16">
        <v>4500</v>
      </c>
      <c r="J8" s="16"/>
      <c r="K8" s="16"/>
      <c r="L8" s="16"/>
      <c r="M8" s="16">
        <f t="shared" si="1"/>
        <v>4500</v>
      </c>
      <c r="N8" s="16">
        <v>2000</v>
      </c>
      <c r="O8" s="16"/>
      <c r="P8" s="16"/>
      <c r="Q8" s="16"/>
      <c r="R8" s="16"/>
      <c r="S8" s="16">
        <f t="shared" si="2"/>
        <v>2000</v>
      </c>
      <c r="T8" s="16"/>
      <c r="U8" s="16"/>
      <c r="V8" s="16"/>
      <c r="W8" s="16">
        <f t="shared" si="3"/>
        <v>0</v>
      </c>
      <c r="X8" s="16">
        <f t="shared" si="4"/>
        <v>18500</v>
      </c>
      <c r="Y8" s="16">
        <f>X8+'8月'!Y8</f>
        <v>166500</v>
      </c>
      <c r="Z8" s="16">
        <f>MAX(Y8*{3,10,20,25,30,35,45}%-{0,2520,16920,31920,52920,85920,181920},0)</f>
        <v>16380</v>
      </c>
      <c r="AA8" s="16">
        <f>'8月'!Z8</f>
        <v>12680</v>
      </c>
      <c r="AB8" s="16">
        <f t="shared" si="5"/>
        <v>3700</v>
      </c>
    </row>
    <row r="9" ht="21.95" customHeight="1" spans="2:28">
      <c r="B9" s="9" t="s">
        <v>46</v>
      </c>
      <c r="D9" s="16">
        <v>30000</v>
      </c>
      <c r="E9" s="16"/>
      <c r="F9" s="16"/>
      <c r="G9" s="16">
        <f t="shared" si="0"/>
        <v>30000</v>
      </c>
      <c r="H9" s="16">
        <v>5000</v>
      </c>
      <c r="I9" s="16">
        <v>4500</v>
      </c>
      <c r="J9" s="16"/>
      <c r="K9" s="16"/>
      <c r="L9" s="16"/>
      <c r="M9" s="16">
        <f t="shared" si="1"/>
        <v>4500</v>
      </c>
      <c r="N9" s="16">
        <v>2000</v>
      </c>
      <c r="O9" s="16"/>
      <c r="P9" s="16"/>
      <c r="Q9" s="16"/>
      <c r="R9" s="16"/>
      <c r="S9" s="16">
        <f t="shared" si="2"/>
        <v>2000</v>
      </c>
      <c r="T9" s="16"/>
      <c r="U9" s="16"/>
      <c r="V9" s="16"/>
      <c r="W9" s="16">
        <f t="shared" si="3"/>
        <v>0</v>
      </c>
      <c r="X9" s="16">
        <f t="shared" si="4"/>
        <v>18500</v>
      </c>
      <c r="Y9" s="16">
        <f>X9+'8月'!Y9</f>
        <v>166500</v>
      </c>
      <c r="Z9" s="16">
        <f>MAX(Y9*{3,10,20,25,30,35,45}%-{0,2520,16920,31920,52920,85920,181920},0)</f>
        <v>16380</v>
      </c>
      <c r="AA9" s="16">
        <f>'8月'!Z9</f>
        <v>12680</v>
      </c>
      <c r="AB9" s="16">
        <f t="shared" si="5"/>
        <v>3700</v>
      </c>
    </row>
    <row r="10" ht="21.95" customHeight="1" spans="2:28">
      <c r="B10" s="9" t="s">
        <v>47</v>
      </c>
      <c r="D10" s="16">
        <v>30000</v>
      </c>
      <c r="E10" s="16"/>
      <c r="F10" s="16"/>
      <c r="G10" s="16">
        <f t="shared" si="0"/>
        <v>30000</v>
      </c>
      <c r="H10" s="16">
        <v>5000</v>
      </c>
      <c r="I10" s="16">
        <v>4500</v>
      </c>
      <c r="J10" s="16"/>
      <c r="K10" s="16"/>
      <c r="L10" s="16"/>
      <c r="M10" s="16">
        <f t="shared" si="1"/>
        <v>4500</v>
      </c>
      <c r="N10" s="16">
        <v>2000</v>
      </c>
      <c r="O10" s="16"/>
      <c r="P10" s="16"/>
      <c r="Q10" s="16"/>
      <c r="R10" s="16"/>
      <c r="S10" s="16">
        <f t="shared" si="2"/>
        <v>2000</v>
      </c>
      <c r="T10" s="16"/>
      <c r="U10" s="16"/>
      <c r="V10" s="16"/>
      <c r="W10" s="16">
        <f t="shared" si="3"/>
        <v>0</v>
      </c>
      <c r="X10" s="16">
        <f t="shared" si="4"/>
        <v>18500</v>
      </c>
      <c r="Y10" s="16">
        <f>X10+'8月'!Y10</f>
        <v>166500</v>
      </c>
      <c r="Z10" s="16">
        <f>MAX(Y10*{3,10,20,25,30,35,45}%-{0,2520,16920,31920,52920,85920,181920},0)</f>
        <v>16380</v>
      </c>
      <c r="AA10" s="16">
        <f>'8月'!Z10</f>
        <v>12680</v>
      </c>
      <c r="AB10" s="16">
        <f t="shared" si="5"/>
        <v>3700</v>
      </c>
    </row>
    <row r="11" ht="21.95" customHeight="1" spans="2:28">
      <c r="B11" s="9" t="s">
        <v>48</v>
      </c>
      <c r="D11" s="16">
        <v>30000</v>
      </c>
      <c r="E11" s="16"/>
      <c r="F11" s="16"/>
      <c r="G11" s="16">
        <f t="shared" si="0"/>
        <v>30000</v>
      </c>
      <c r="H11" s="16">
        <v>5000</v>
      </c>
      <c r="I11" s="16">
        <v>4500</v>
      </c>
      <c r="J11" s="16"/>
      <c r="K11" s="16"/>
      <c r="L11" s="16"/>
      <c r="M11" s="16">
        <f t="shared" si="1"/>
        <v>4500</v>
      </c>
      <c r="N11" s="16">
        <v>2000</v>
      </c>
      <c r="O11" s="16"/>
      <c r="P11" s="16"/>
      <c r="Q11" s="16"/>
      <c r="R11" s="16"/>
      <c r="S11" s="16">
        <f t="shared" si="2"/>
        <v>2000</v>
      </c>
      <c r="T11" s="16"/>
      <c r="U11" s="16"/>
      <c r="V11" s="16"/>
      <c r="W11" s="16">
        <f t="shared" si="3"/>
        <v>0</v>
      </c>
      <c r="X11" s="16">
        <f t="shared" si="4"/>
        <v>18500</v>
      </c>
      <c r="Y11" s="16">
        <f>X11+'8月'!Y11</f>
        <v>166500</v>
      </c>
      <c r="Z11" s="16">
        <f>MAX(Y11*{3,10,20,25,30,35,45}%-{0,2520,16920,31920,52920,85920,181920},0)</f>
        <v>16380</v>
      </c>
      <c r="AA11" s="16">
        <f>'8月'!Z11</f>
        <v>12680</v>
      </c>
      <c r="AB11" s="16">
        <f t="shared" si="5"/>
        <v>3700</v>
      </c>
    </row>
    <row r="12" ht="21.95" customHeight="1" spans="2:28">
      <c r="B12" s="9" t="s">
        <v>49</v>
      </c>
      <c r="D12" s="16">
        <v>30000</v>
      </c>
      <c r="E12" s="16"/>
      <c r="F12" s="16"/>
      <c r="G12" s="16">
        <f t="shared" si="0"/>
        <v>30000</v>
      </c>
      <c r="H12" s="16">
        <v>5000</v>
      </c>
      <c r="I12" s="16">
        <v>4500</v>
      </c>
      <c r="J12" s="16"/>
      <c r="K12" s="16"/>
      <c r="L12" s="16"/>
      <c r="M12" s="16">
        <f t="shared" si="1"/>
        <v>4500</v>
      </c>
      <c r="N12" s="16">
        <v>2000</v>
      </c>
      <c r="O12" s="16"/>
      <c r="P12" s="16"/>
      <c r="Q12" s="16"/>
      <c r="R12" s="16"/>
      <c r="S12" s="16">
        <f t="shared" si="2"/>
        <v>2000</v>
      </c>
      <c r="T12" s="16"/>
      <c r="U12" s="16"/>
      <c r="V12" s="16"/>
      <c r="W12" s="16">
        <f t="shared" si="3"/>
        <v>0</v>
      </c>
      <c r="X12" s="16">
        <f t="shared" si="4"/>
        <v>18500</v>
      </c>
      <c r="Y12" s="16">
        <f>X12+'8月'!Y12</f>
        <v>166500</v>
      </c>
      <c r="Z12" s="16">
        <f>MAX(Y12*{3,10,20,25,30,35,45}%-{0,2520,16920,31920,52920,85920,181920},0)</f>
        <v>16380</v>
      </c>
      <c r="AA12" s="16">
        <f>'8月'!Z12</f>
        <v>12680</v>
      </c>
      <c r="AB12" s="16">
        <f t="shared" si="5"/>
        <v>3700</v>
      </c>
    </row>
    <row r="13" ht="21.95" customHeight="1" spans="2:28">
      <c r="B13" s="9" t="s">
        <v>50</v>
      </c>
      <c r="D13" s="16">
        <v>30000</v>
      </c>
      <c r="E13" s="16"/>
      <c r="F13" s="16"/>
      <c r="G13" s="16">
        <f t="shared" si="0"/>
        <v>30000</v>
      </c>
      <c r="H13" s="16">
        <v>5000</v>
      </c>
      <c r="I13" s="16">
        <v>4500</v>
      </c>
      <c r="J13" s="16"/>
      <c r="K13" s="16"/>
      <c r="L13" s="16"/>
      <c r="M13" s="16">
        <f t="shared" si="1"/>
        <v>4500</v>
      </c>
      <c r="N13" s="16">
        <v>2000</v>
      </c>
      <c r="O13" s="16"/>
      <c r="P13" s="16"/>
      <c r="Q13" s="16"/>
      <c r="R13" s="16"/>
      <c r="S13" s="16">
        <f t="shared" si="2"/>
        <v>2000</v>
      </c>
      <c r="T13" s="16"/>
      <c r="U13" s="16"/>
      <c r="V13" s="16"/>
      <c r="W13" s="16">
        <f t="shared" si="3"/>
        <v>0</v>
      </c>
      <c r="X13" s="16">
        <f t="shared" si="4"/>
        <v>18500</v>
      </c>
      <c r="Y13" s="16">
        <f>X13+'8月'!Y13</f>
        <v>166500</v>
      </c>
      <c r="Z13" s="16">
        <f>MAX(Y13*{3,10,20,25,30,35,45}%-{0,2520,16920,31920,52920,85920,181920},0)</f>
        <v>16380</v>
      </c>
      <c r="AA13" s="16">
        <f>'8月'!Z13</f>
        <v>12680</v>
      </c>
      <c r="AB13" s="16">
        <f t="shared" si="5"/>
        <v>3700</v>
      </c>
    </row>
    <row r="14" ht="21.95" customHeight="1" spans="2:28">
      <c r="B14" s="9" t="s">
        <v>51</v>
      </c>
      <c r="D14" s="16">
        <v>30000</v>
      </c>
      <c r="E14" s="16"/>
      <c r="F14" s="16"/>
      <c r="G14" s="16">
        <f t="shared" si="0"/>
        <v>30000</v>
      </c>
      <c r="H14" s="16">
        <v>5000</v>
      </c>
      <c r="I14" s="16">
        <v>4500</v>
      </c>
      <c r="J14" s="16"/>
      <c r="K14" s="16"/>
      <c r="L14" s="16"/>
      <c r="M14" s="16">
        <f t="shared" si="1"/>
        <v>4500</v>
      </c>
      <c r="N14" s="16">
        <v>2000</v>
      </c>
      <c r="O14" s="16"/>
      <c r="P14" s="16"/>
      <c r="Q14" s="16"/>
      <c r="R14" s="16"/>
      <c r="S14" s="16">
        <f t="shared" si="2"/>
        <v>2000</v>
      </c>
      <c r="T14" s="16"/>
      <c r="U14" s="16"/>
      <c r="V14" s="16"/>
      <c r="W14" s="16">
        <f t="shared" si="3"/>
        <v>0</v>
      </c>
      <c r="X14" s="16">
        <f t="shared" si="4"/>
        <v>18500</v>
      </c>
      <c r="Y14" s="16">
        <f>X14+'8月'!Y14</f>
        <v>166500</v>
      </c>
      <c r="Z14" s="16">
        <f>MAX(Y14*{3,10,20,25,30,35,45}%-{0,2520,16920,31920,52920,85920,181920},0)</f>
        <v>16380</v>
      </c>
      <c r="AA14" s="16">
        <f>'8月'!Z14</f>
        <v>12680</v>
      </c>
      <c r="AB14" s="16">
        <f t="shared" si="5"/>
        <v>3700</v>
      </c>
    </row>
    <row r="15" ht="21.95" customHeight="1" spans="2:28">
      <c r="B15" s="9" t="s">
        <v>52</v>
      </c>
      <c r="D15" s="16">
        <v>30000</v>
      </c>
      <c r="E15" s="16"/>
      <c r="F15" s="16"/>
      <c r="G15" s="16">
        <f t="shared" si="0"/>
        <v>30000</v>
      </c>
      <c r="H15" s="16">
        <v>5000</v>
      </c>
      <c r="I15" s="16">
        <v>4500</v>
      </c>
      <c r="J15" s="16"/>
      <c r="K15" s="16"/>
      <c r="L15" s="16"/>
      <c r="M15" s="16">
        <f t="shared" si="1"/>
        <v>4500</v>
      </c>
      <c r="N15" s="16">
        <v>2000</v>
      </c>
      <c r="O15" s="16"/>
      <c r="P15" s="16"/>
      <c r="Q15" s="16"/>
      <c r="R15" s="16"/>
      <c r="S15" s="16">
        <f t="shared" si="2"/>
        <v>2000</v>
      </c>
      <c r="T15" s="16"/>
      <c r="U15" s="16"/>
      <c r="V15" s="16"/>
      <c r="W15" s="16">
        <f t="shared" si="3"/>
        <v>0</v>
      </c>
      <c r="X15" s="16">
        <f t="shared" si="4"/>
        <v>18500</v>
      </c>
      <c r="Y15" s="16">
        <f>X15+'8月'!Y15</f>
        <v>166500</v>
      </c>
      <c r="Z15" s="16">
        <f>MAX(Y15*{3,10,20,25,30,35,45}%-{0,2520,16920,31920,52920,85920,181920},0)</f>
        <v>16380</v>
      </c>
      <c r="AA15" s="16">
        <f>'8月'!Z15</f>
        <v>12680</v>
      </c>
      <c r="AB15" s="16">
        <f t="shared" si="5"/>
        <v>3700</v>
      </c>
    </row>
    <row r="16" ht="21.95" customHeight="1" spans="2:28">
      <c r="B16" s="9" t="s">
        <v>53</v>
      </c>
      <c r="D16" s="16">
        <v>30000</v>
      </c>
      <c r="E16" s="16"/>
      <c r="F16" s="16"/>
      <c r="G16" s="16">
        <f t="shared" si="0"/>
        <v>30000</v>
      </c>
      <c r="H16" s="16">
        <v>5000</v>
      </c>
      <c r="I16" s="16">
        <v>4500</v>
      </c>
      <c r="J16" s="16"/>
      <c r="K16" s="16"/>
      <c r="L16" s="16"/>
      <c r="M16" s="16">
        <f t="shared" si="1"/>
        <v>4500</v>
      </c>
      <c r="N16" s="16">
        <v>2000</v>
      </c>
      <c r="O16" s="16"/>
      <c r="P16" s="16"/>
      <c r="Q16" s="16"/>
      <c r="R16" s="16"/>
      <c r="S16" s="16">
        <f t="shared" si="2"/>
        <v>2000</v>
      </c>
      <c r="T16" s="16"/>
      <c r="U16" s="16"/>
      <c r="V16" s="16"/>
      <c r="W16" s="16">
        <f t="shared" si="3"/>
        <v>0</v>
      </c>
      <c r="X16" s="16">
        <f t="shared" si="4"/>
        <v>18500</v>
      </c>
      <c r="Y16" s="16">
        <f>X16+'8月'!Y16</f>
        <v>166500</v>
      </c>
      <c r="Z16" s="16">
        <f>MAX(Y16*{3,10,20,25,30,35,45}%-{0,2520,16920,31920,52920,85920,181920},0)</f>
        <v>16380</v>
      </c>
      <c r="AA16" s="16">
        <f>'8月'!Z16</f>
        <v>12680</v>
      </c>
      <c r="AB16" s="16">
        <f t="shared" si="5"/>
        <v>3700</v>
      </c>
    </row>
    <row r="17" ht="21.95" customHeight="1" spans="2:28">
      <c r="B17" s="17" t="s">
        <v>54</v>
      </c>
      <c r="C17" s="18"/>
      <c r="D17" s="19">
        <f>SUM(D5:D16)</f>
        <v>360000</v>
      </c>
      <c r="E17" s="19">
        <f t="shared" ref="E17:AB17" si="6">SUM(E5:E16)</f>
        <v>0</v>
      </c>
      <c r="F17" s="19">
        <f t="shared" si="6"/>
        <v>0</v>
      </c>
      <c r="G17" s="19">
        <f t="shared" si="6"/>
        <v>360000</v>
      </c>
      <c r="H17" s="19">
        <f t="shared" si="6"/>
        <v>60000</v>
      </c>
      <c r="I17" s="19">
        <f t="shared" si="6"/>
        <v>54000</v>
      </c>
      <c r="J17" s="19">
        <f t="shared" si="6"/>
        <v>0</v>
      </c>
      <c r="K17" s="19">
        <f t="shared" si="6"/>
        <v>0</v>
      </c>
      <c r="L17" s="19">
        <f t="shared" si="6"/>
        <v>0</v>
      </c>
      <c r="M17" s="19">
        <f t="shared" si="6"/>
        <v>54000</v>
      </c>
      <c r="N17" s="19">
        <f t="shared" si="6"/>
        <v>24000</v>
      </c>
      <c r="O17" s="19">
        <f t="shared" si="6"/>
        <v>0</v>
      </c>
      <c r="P17" s="19">
        <f t="shared" si="6"/>
        <v>0</v>
      </c>
      <c r="Q17" s="19">
        <f t="shared" si="6"/>
        <v>0</v>
      </c>
      <c r="R17" s="19">
        <f t="shared" si="6"/>
        <v>0</v>
      </c>
      <c r="S17" s="19">
        <f t="shared" si="6"/>
        <v>24000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>
        <f t="shared" si="6"/>
        <v>0</v>
      </c>
      <c r="X17" s="19">
        <f t="shared" si="6"/>
        <v>222000</v>
      </c>
      <c r="Y17" s="19">
        <f t="shared" si="6"/>
        <v>1998000</v>
      </c>
      <c r="Z17" s="19">
        <f t="shared" si="6"/>
        <v>196560</v>
      </c>
      <c r="AA17" s="19">
        <f t="shared" si="6"/>
        <v>152160</v>
      </c>
      <c r="AB17" s="19">
        <f t="shared" si="6"/>
        <v>44400</v>
      </c>
    </row>
    <row r="18" ht="21.95" customHeight="1"/>
    <row r="19" s="13" customFormat="1" ht="18" customHeight="1" spans="2:2">
      <c r="B19" s="20" t="s">
        <v>55</v>
      </c>
    </row>
    <row r="20" s="13" customFormat="1" ht="18" customHeight="1" spans="2:2">
      <c r="B20" s="13" t="s">
        <v>56</v>
      </c>
    </row>
    <row r="21" s="13" customFormat="1" ht="18" customHeight="1" spans="2:2">
      <c r="B21" s="13" t="s">
        <v>57</v>
      </c>
    </row>
    <row r="22" s="13" customFormat="1" ht="18" customHeight="1" spans="2:2">
      <c r="B22" s="13" t="s">
        <v>58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</sheetData>
  <mergeCells count="8">
    <mergeCell ref="D2:G2"/>
    <mergeCell ref="I2:M2"/>
    <mergeCell ref="N2:S2"/>
    <mergeCell ref="T2:W2"/>
    <mergeCell ref="X2:AB2"/>
    <mergeCell ref="B2:B3"/>
    <mergeCell ref="C2:C3"/>
    <mergeCell ref="H2:H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员工版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人事星球</cp:lastModifiedBy>
  <dcterms:created xsi:type="dcterms:W3CDTF">2006-09-16T00:00:00Z</dcterms:created>
  <dcterms:modified xsi:type="dcterms:W3CDTF">2020-04-08T06:19:12Z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2052-11.1.0.9584</vt:lpwstr>
  </property>
</Properties>
</file>